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home\マイドキュメントＤ\ffftp\fftp経費気学\2026経費\瀧川真右経費\"/>
    </mc:Choice>
  </mc:AlternateContent>
  <xr:revisionPtr revIDLastSave="0" documentId="13_ncr:1_{42108AA0-9D3D-47F5-8C66-30AA3BD07679}" xr6:coauthVersionLast="47" xr6:coauthVersionMax="47" xr10:uidLastSave="{00000000-0000-0000-0000-000000000000}"/>
  <bookViews>
    <workbookView xWindow="-110" yWindow="-110" windowWidth="38620" windowHeight="21100" xr2:uid="{8724CCD7-64AF-46C5-B2CE-A4A0FC781E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52" i="1" l="1"/>
  <c r="AE52" i="1"/>
  <c r="AE56" i="1"/>
  <c r="AF56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G58" i="1"/>
  <c r="G37" i="1"/>
  <c r="G31" i="1"/>
  <c r="G27" i="1"/>
  <c r="G23" i="1"/>
  <c r="G19" i="1"/>
  <c r="G14" i="1"/>
  <c r="G13" i="1"/>
  <c r="G7" i="1"/>
  <c r="AF26" i="1"/>
  <c r="AE26" i="1"/>
  <c r="AF38" i="1"/>
  <c r="AF39" i="1"/>
  <c r="AF40" i="1"/>
  <c r="AE43" i="1"/>
  <c r="AE44" i="1"/>
  <c r="AE45" i="1"/>
  <c r="AE46" i="1"/>
  <c r="AE50" i="1"/>
  <c r="AE51" i="1"/>
  <c r="AE53" i="1"/>
  <c r="AE55" i="1"/>
  <c r="AE38" i="1"/>
  <c r="AE39" i="1"/>
  <c r="AE40" i="1"/>
  <c r="AE41" i="1"/>
  <c r="AF43" i="1"/>
  <c r="AF44" i="1"/>
  <c r="AF45" i="1"/>
  <c r="AF46" i="1"/>
  <c r="AF50" i="1"/>
  <c r="AF51" i="1"/>
  <c r="AF53" i="1"/>
  <c r="AF55" i="1"/>
  <c r="AE4" i="1"/>
  <c r="AF4" i="1"/>
  <c r="AE5" i="1"/>
  <c r="AF5" i="1"/>
  <c r="AE6" i="1"/>
  <c r="AF6" i="1"/>
  <c r="AE8" i="1"/>
  <c r="AF8" i="1"/>
  <c r="AE10" i="1"/>
  <c r="AF10" i="1"/>
  <c r="AE11" i="1"/>
  <c r="AF11" i="1"/>
  <c r="AE12" i="1"/>
  <c r="AF12" i="1"/>
  <c r="AE16" i="1"/>
  <c r="AF16" i="1"/>
  <c r="AE17" i="1"/>
  <c r="AF17" i="1"/>
  <c r="AF18" i="1"/>
  <c r="AE18" i="1"/>
  <c r="AE21" i="1"/>
  <c r="AF21" i="1"/>
  <c r="AE22" i="1"/>
  <c r="AF22" i="1"/>
  <c r="AE24" i="1"/>
  <c r="AF24" i="1"/>
  <c r="AE25" i="1"/>
  <c r="AF25" i="1"/>
  <c r="AE28" i="1"/>
  <c r="AF28" i="1"/>
  <c r="AE29" i="1"/>
  <c r="AF29" i="1"/>
  <c r="AE30" i="1"/>
  <c r="AF30" i="1"/>
  <c r="AE32" i="1"/>
  <c r="AF32" i="1"/>
  <c r="AE33" i="1"/>
  <c r="AF33" i="1"/>
  <c r="AE35" i="1"/>
  <c r="AF35" i="1"/>
  <c r="AF41" i="1"/>
  <c r="AE42" i="1"/>
  <c r="AF42" i="1"/>
  <c r="T15" i="1" l="1"/>
  <c r="AB60" i="1"/>
  <c r="G15" i="1"/>
  <c r="L60" i="1"/>
  <c r="AF27" i="1"/>
  <c r="Z15" i="1"/>
  <c r="R60" i="1"/>
  <c r="J60" i="1"/>
  <c r="Q15" i="1"/>
  <c r="X15" i="1"/>
  <c r="P60" i="1"/>
  <c r="H15" i="1"/>
  <c r="AE31" i="1"/>
  <c r="AE27" i="1"/>
  <c r="R15" i="1"/>
  <c r="Y59" i="1"/>
  <c r="W15" i="1"/>
  <c r="O15" i="1"/>
  <c r="AC15" i="1"/>
  <c r="Z59" i="1"/>
  <c r="AE19" i="1"/>
  <c r="AF14" i="1"/>
  <c r="AC60" i="1"/>
  <c r="U15" i="1"/>
  <c r="M15" i="1"/>
  <c r="AB15" i="1"/>
  <c r="AE58" i="1"/>
  <c r="AD60" i="1"/>
  <c r="V60" i="1"/>
  <c r="N15" i="1"/>
  <c r="AE14" i="1"/>
  <c r="AF7" i="1"/>
  <c r="AA15" i="1"/>
  <c r="S15" i="1"/>
  <c r="K60" i="1"/>
  <c r="X59" i="1"/>
  <c r="AE7" i="1"/>
  <c r="W59" i="1"/>
  <c r="AF37" i="1"/>
  <c r="AF23" i="1"/>
  <c r="AF19" i="1"/>
  <c r="AF13" i="1"/>
  <c r="Y60" i="1"/>
  <c r="Y61" i="1" s="1"/>
  <c r="Q60" i="1"/>
  <c r="I15" i="1"/>
  <c r="P15" i="1"/>
  <c r="AD15" i="1"/>
  <c r="AE23" i="1"/>
  <c r="AE13" i="1"/>
  <c r="AF58" i="1"/>
  <c r="AF31" i="1"/>
  <c r="AE37" i="1"/>
  <c r="V59" i="1"/>
  <c r="O60" i="1"/>
  <c r="N60" i="1"/>
  <c r="AD59" i="1"/>
  <c r="X60" i="1"/>
  <c r="W60" i="1"/>
  <c r="P59" i="1"/>
  <c r="P61" i="1" s="1"/>
  <c r="L15" i="1"/>
  <c r="AA59" i="1"/>
  <c r="U60" i="1"/>
  <c r="K15" i="1"/>
  <c r="T60" i="1"/>
  <c r="V15" i="1"/>
  <c r="J15" i="1"/>
  <c r="M59" i="1"/>
  <c r="S60" i="1"/>
  <c r="AA60" i="1"/>
  <c r="Z60" i="1"/>
  <c r="S59" i="1"/>
  <c r="Y15" i="1"/>
  <c r="AB59" i="1"/>
  <c r="AB61" i="1" s="1"/>
  <c r="O59" i="1"/>
  <c r="N59" i="1"/>
  <c r="L59" i="1"/>
  <c r="L61" i="1" s="1"/>
  <c r="T59" i="1"/>
  <c r="R59" i="1"/>
  <c r="AC59" i="1"/>
  <c r="I60" i="1"/>
  <c r="H60" i="1"/>
  <c r="K59" i="1"/>
  <c r="U59" i="1"/>
  <c r="M60" i="1"/>
  <c r="Q59" i="1"/>
  <c r="J59" i="1"/>
  <c r="I59" i="1"/>
  <c r="G59" i="1"/>
  <c r="H59" i="1"/>
  <c r="G60" i="1"/>
  <c r="G61" i="1" s="1"/>
  <c r="AC61" i="1" l="1"/>
  <c r="J61" i="1"/>
  <c r="R61" i="1"/>
  <c r="AE15" i="1"/>
  <c r="H61" i="1"/>
  <c r="W61" i="1"/>
  <c r="S61" i="1"/>
  <c r="Z61" i="1"/>
  <c r="V61" i="1"/>
  <c r="K61" i="1"/>
  <c r="AE59" i="1"/>
  <c r="AF60" i="1"/>
  <c r="AE60" i="1"/>
  <c r="Q61" i="1"/>
  <c r="T61" i="1"/>
  <c r="AF59" i="1"/>
  <c r="AF15" i="1"/>
  <c r="M61" i="1"/>
  <c r="X61" i="1"/>
  <c r="AD61" i="1"/>
  <c r="N61" i="1"/>
  <c r="O61" i="1"/>
  <c r="U61" i="1"/>
  <c r="AA61" i="1"/>
  <c r="I61" i="1"/>
  <c r="AF61" i="1" l="1"/>
  <c r="AE61" i="1"/>
</calcChain>
</file>

<file path=xl/sharedStrings.xml><?xml version="1.0" encoding="utf-8"?>
<sst xmlns="http://schemas.openxmlformats.org/spreadsheetml/2006/main" count="195" uniqueCount="123">
  <si>
    <t>2024合計実績</t>
    <rPh sb="4" eb="6">
      <t>ゴウケイ</t>
    </rPh>
    <rPh sb="6" eb="8">
      <t>ジッセキ</t>
    </rPh>
    <phoneticPr fontId="7"/>
  </si>
  <si>
    <t>2024合計予算</t>
    <rPh sb="4" eb="6">
      <t>ゴウケイ</t>
    </rPh>
    <rPh sb="6" eb="8">
      <t>ヨサン</t>
    </rPh>
    <phoneticPr fontId="7"/>
  </si>
  <si>
    <t>10月実績</t>
  </si>
  <si>
    <t>10月予算</t>
    <rPh sb="3" eb="5">
      <t>ヨサン</t>
    </rPh>
    <phoneticPr fontId="7"/>
  </si>
  <si>
    <t>９月実績</t>
  </si>
  <si>
    <t>９月予算</t>
    <rPh sb="2" eb="4">
      <t>ヨサン</t>
    </rPh>
    <phoneticPr fontId="7"/>
  </si>
  <si>
    <t>８月実績</t>
  </si>
  <si>
    <t>８月予算</t>
    <rPh sb="2" eb="4">
      <t>ヨサン</t>
    </rPh>
    <phoneticPr fontId="7"/>
  </si>
  <si>
    <t>７月実績</t>
  </si>
  <si>
    <t>７月予算</t>
    <rPh sb="2" eb="4">
      <t>ヨサン</t>
    </rPh>
    <phoneticPr fontId="7"/>
  </si>
  <si>
    <t>６月実績</t>
  </si>
  <si>
    <t>６月予算</t>
    <rPh sb="2" eb="4">
      <t>ヨサン</t>
    </rPh>
    <phoneticPr fontId="7"/>
  </si>
  <si>
    <t>５月実績</t>
  </si>
  <si>
    <t>５月予算</t>
    <rPh sb="2" eb="4">
      <t>ヨサン</t>
    </rPh>
    <phoneticPr fontId="7"/>
  </si>
  <si>
    <t>４月実績</t>
  </si>
  <si>
    <t>４月予算</t>
    <rPh sb="2" eb="4">
      <t>ヨサン</t>
    </rPh>
    <phoneticPr fontId="7"/>
  </si>
  <si>
    <t>３月実績</t>
  </si>
  <si>
    <t>３月予算</t>
    <rPh sb="2" eb="4">
      <t>ヨサン</t>
    </rPh>
    <phoneticPr fontId="7"/>
  </si>
  <si>
    <t>２月実績</t>
  </si>
  <si>
    <t>２月予算</t>
    <rPh sb="2" eb="4">
      <t>ヨサン</t>
    </rPh>
    <phoneticPr fontId="7"/>
  </si>
  <si>
    <t>1月実績</t>
    <rPh sb="1" eb="2">
      <t>ガツ</t>
    </rPh>
    <rPh sb="2" eb="4">
      <t>ジッセキ</t>
    </rPh>
    <phoneticPr fontId="7"/>
  </si>
  <si>
    <t>１月予算</t>
    <rPh sb="2" eb="4">
      <t>ヨサン</t>
    </rPh>
    <phoneticPr fontId="7"/>
  </si>
  <si>
    <t>12月実績</t>
    <rPh sb="2" eb="3">
      <t>ガツ</t>
    </rPh>
    <rPh sb="3" eb="5">
      <t>ジッセキ</t>
    </rPh>
    <phoneticPr fontId="7"/>
  </si>
  <si>
    <t>１２月予算</t>
    <rPh sb="3" eb="5">
      <t>ヨサン</t>
    </rPh>
    <phoneticPr fontId="7"/>
  </si>
  <si>
    <t>11月実績</t>
    <rPh sb="2" eb="3">
      <t>ガツ</t>
    </rPh>
    <rPh sb="3" eb="5">
      <t>ジッセキ</t>
    </rPh>
    <phoneticPr fontId="7"/>
  </si>
  <si>
    <t>11月予算</t>
    <rPh sb="3" eb="5">
      <t>ヨサン</t>
    </rPh>
    <phoneticPr fontId="7"/>
  </si>
  <si>
    <t>管理者番号・銀行</t>
    <rPh sb="0" eb="3">
      <t>カンリシャ</t>
    </rPh>
    <rPh sb="6" eb="8">
      <t>ギンコウ</t>
    </rPh>
    <phoneticPr fontId="7"/>
  </si>
  <si>
    <t>支払</t>
  </si>
  <si>
    <t>備考</t>
    <rPh sb="0" eb="2">
      <t>ビコウ</t>
    </rPh>
    <phoneticPr fontId="7"/>
  </si>
  <si>
    <t>科目</t>
    <rPh sb="0" eb="2">
      <t>カモク</t>
    </rPh>
    <phoneticPr fontId="7"/>
  </si>
  <si>
    <t>項目</t>
    <rPh sb="0" eb="2">
      <t>コウモク</t>
    </rPh>
    <phoneticPr fontId="7"/>
  </si>
  <si>
    <t>支出総合</t>
    <rPh sb="0" eb="2">
      <t>シシュツ</t>
    </rPh>
    <rPh sb="2" eb="4">
      <t>ソウゴウ</t>
    </rPh>
    <phoneticPr fontId="7"/>
  </si>
  <si>
    <t>合計</t>
    <rPh sb="0" eb="2">
      <t>ゴウケイ</t>
    </rPh>
    <phoneticPr fontId="7"/>
  </si>
  <si>
    <t>食事</t>
    <rPh sb="0" eb="2">
      <t>ショクジ</t>
    </rPh>
    <phoneticPr fontId="7"/>
  </si>
  <si>
    <t>車修理</t>
    <rPh sb="0" eb="1">
      <t>クルマ</t>
    </rPh>
    <rPh sb="1" eb="3">
      <t>シュウリ</t>
    </rPh>
    <phoneticPr fontId="7"/>
  </si>
  <si>
    <t>諸会費</t>
    <rPh sb="0" eb="3">
      <t>ショカイヒ</t>
    </rPh>
    <phoneticPr fontId="7"/>
  </si>
  <si>
    <t>美容</t>
    <rPh sb="0" eb="2">
      <t>ビヨウ</t>
    </rPh>
    <phoneticPr fontId="7"/>
  </si>
  <si>
    <t>接待交際費</t>
    <rPh sb="0" eb="5">
      <t>セッタイコウサイヒ</t>
    </rPh>
    <phoneticPr fontId="7"/>
  </si>
  <si>
    <t>贈答品&amp;販売促進費</t>
    <rPh sb="0" eb="3">
      <t>ゾウトウヒン</t>
    </rPh>
    <rPh sb="4" eb="6">
      <t>ハンバイ</t>
    </rPh>
    <rPh sb="6" eb="9">
      <t>ソクシンヒ</t>
    </rPh>
    <phoneticPr fontId="7"/>
  </si>
  <si>
    <t>お土産</t>
    <rPh sb="1" eb="3">
      <t>ミヤゲ</t>
    </rPh>
    <phoneticPr fontId="7"/>
  </si>
  <si>
    <t>ゴルフ</t>
    <phoneticPr fontId="7"/>
  </si>
  <si>
    <t>事務消耗品</t>
    <rPh sb="0" eb="2">
      <t>ジム</t>
    </rPh>
    <rPh sb="2" eb="4">
      <t>ショウモウ</t>
    </rPh>
    <rPh sb="4" eb="5">
      <t>ヒン</t>
    </rPh>
    <phoneticPr fontId="7"/>
  </si>
  <si>
    <t>福利厚生</t>
    <rPh sb="0" eb="2">
      <t>フクリ</t>
    </rPh>
    <rPh sb="2" eb="4">
      <t>コウセイ</t>
    </rPh>
    <phoneticPr fontId="7"/>
  </si>
  <si>
    <t>税理士</t>
  </si>
  <si>
    <t>税務</t>
    <rPh sb="0" eb="2">
      <t>ゼイム</t>
    </rPh>
    <phoneticPr fontId="7"/>
  </si>
  <si>
    <t>税金</t>
    <rPh sb="0" eb="2">
      <t>ゼイキン</t>
    </rPh>
    <phoneticPr fontId="7"/>
  </si>
  <si>
    <t>セミナー</t>
    <phoneticPr fontId="7"/>
  </si>
  <si>
    <t>語り部</t>
    <rPh sb="0" eb="1">
      <t>カタ</t>
    </rPh>
    <rPh sb="2" eb="3">
      <t>ベ</t>
    </rPh>
    <phoneticPr fontId="7"/>
  </si>
  <si>
    <t>現金＆カード</t>
    <rPh sb="0" eb="2">
      <t>ゲンキン</t>
    </rPh>
    <phoneticPr fontId="7"/>
  </si>
  <si>
    <t>ガソリン灯油代</t>
    <rPh sb="4" eb="6">
      <t>トウユ</t>
    </rPh>
    <rPh sb="6" eb="7">
      <t>アリシロ</t>
    </rPh>
    <phoneticPr fontId="7"/>
  </si>
  <si>
    <t>現金</t>
    <phoneticPr fontId="7"/>
  </si>
  <si>
    <t>ホテル</t>
    <phoneticPr fontId="7"/>
  </si>
  <si>
    <t>現金</t>
    <rPh sb="0" eb="2">
      <t>ゲンキン</t>
    </rPh>
    <phoneticPr fontId="7"/>
  </si>
  <si>
    <t>JR/ﾊﾞｽ/ﾀｸｼｰ/駐車場</t>
    <phoneticPr fontId="7"/>
  </si>
  <si>
    <t>高速代</t>
    <rPh sb="0" eb="2">
      <t>コウソク</t>
    </rPh>
    <rPh sb="2" eb="3">
      <t>ダイ</t>
    </rPh>
    <phoneticPr fontId="7"/>
  </si>
  <si>
    <t>VISA&amp;他</t>
    <rPh sb="5" eb="6">
      <t>ホカ</t>
    </rPh>
    <phoneticPr fontId="7"/>
  </si>
  <si>
    <t>支払請求日</t>
    <rPh sb="0" eb="2">
      <t>シハライ</t>
    </rPh>
    <rPh sb="2" eb="4">
      <t>セイキュウ</t>
    </rPh>
    <rPh sb="4" eb="5">
      <t>ビ</t>
    </rPh>
    <phoneticPr fontId="7"/>
  </si>
  <si>
    <t>JR/ﾊﾞｽ/ﾀｸｼｰ/駐車場</t>
    <rPh sb="12" eb="15">
      <t>チュウシャジョウ</t>
    </rPh>
    <phoneticPr fontId="7"/>
  </si>
  <si>
    <t>通信費合計</t>
    <rPh sb="0" eb="3">
      <t>ツウシンヒ</t>
    </rPh>
    <rPh sb="3" eb="5">
      <t>ゴウケイ</t>
    </rPh>
    <phoneticPr fontId="7"/>
  </si>
  <si>
    <t>ｻｰﾊﾞｰ・ﾄﾞﾒｲﾝ他</t>
    <rPh sb="11" eb="12">
      <t>ホカ</t>
    </rPh>
    <phoneticPr fontId="7"/>
  </si>
  <si>
    <t>サーバー料金</t>
    <rPh sb="4" eb="6">
      <t>リョウキン</t>
    </rPh>
    <phoneticPr fontId="7"/>
  </si>
  <si>
    <t>NURO</t>
    <phoneticPr fontId="7"/>
  </si>
  <si>
    <t>馬込（本社）</t>
    <rPh sb="3" eb="5">
      <t>ホンシャ</t>
    </rPh>
    <phoneticPr fontId="7"/>
  </si>
  <si>
    <t>プロバイダー料</t>
    <rPh sb="6" eb="7">
      <t>リョウ</t>
    </rPh>
    <phoneticPr fontId="7"/>
  </si>
  <si>
    <t>インターネット</t>
  </si>
  <si>
    <t>ドコモ合計</t>
    <rPh sb="3" eb="5">
      <t>ゴウケイ</t>
    </rPh>
    <phoneticPr fontId="7"/>
  </si>
  <si>
    <t>保険合計</t>
    <rPh sb="0" eb="2">
      <t>ホケン</t>
    </rPh>
    <rPh sb="2" eb="4">
      <t>ゴウケイ</t>
    </rPh>
    <phoneticPr fontId="7"/>
  </si>
  <si>
    <t>その他の保険</t>
    <rPh sb="2" eb="3">
      <t>タ</t>
    </rPh>
    <rPh sb="4" eb="6">
      <t>ホケン</t>
    </rPh>
    <phoneticPr fontId="7"/>
  </si>
  <si>
    <t>120-0060276</t>
    <phoneticPr fontId="7"/>
  </si>
  <si>
    <t>AIG晶子</t>
    <rPh sb="3" eb="5">
      <t>ショウコ</t>
    </rPh>
    <phoneticPr fontId="7"/>
  </si>
  <si>
    <t>120-0060277</t>
    <phoneticPr fontId="7"/>
  </si>
  <si>
    <t>AIGマナブ</t>
    <phoneticPr fontId="7"/>
  </si>
  <si>
    <t>保険</t>
    <rPh sb="0" eb="2">
      <t>ホケン</t>
    </rPh>
    <phoneticPr fontId="7"/>
  </si>
  <si>
    <t>光熱費合計</t>
    <rPh sb="0" eb="3">
      <t>コウネツヒ</t>
    </rPh>
    <rPh sb="3" eb="5">
      <t>ゴウケイ</t>
    </rPh>
    <phoneticPr fontId="7"/>
  </si>
  <si>
    <t>11-017091-39</t>
    <phoneticPr fontId="7"/>
  </si>
  <si>
    <t>銀</t>
    <rPh sb="0" eb="1">
      <t>ギン</t>
    </rPh>
    <phoneticPr fontId="7"/>
  </si>
  <si>
    <t>水道</t>
  </si>
  <si>
    <t>03-5326-1101</t>
    <phoneticPr fontId="7"/>
  </si>
  <si>
    <t>1163-374-0094</t>
  </si>
  <si>
    <t>V</t>
    <phoneticPr fontId="7"/>
  </si>
  <si>
    <t>ガス&amp;電気</t>
    <rPh sb="3" eb="5">
      <t>デンキ</t>
    </rPh>
    <phoneticPr fontId="7"/>
  </si>
  <si>
    <t>03-5722-0111</t>
    <phoneticPr fontId="7"/>
  </si>
  <si>
    <t>給与合計</t>
    <rPh sb="0" eb="2">
      <t>キュウヨ</t>
    </rPh>
    <rPh sb="2" eb="4">
      <t>ゴウケイ</t>
    </rPh>
    <phoneticPr fontId="7"/>
  </si>
  <si>
    <t>大林美穂</t>
    <rPh sb="0" eb="2">
      <t>オオバヤシ</t>
    </rPh>
    <rPh sb="2" eb="4">
      <t>ミホ</t>
    </rPh>
    <phoneticPr fontId="7"/>
  </si>
  <si>
    <t>給与</t>
    <rPh sb="0" eb="2">
      <t>キュウヨ</t>
    </rPh>
    <phoneticPr fontId="7"/>
  </si>
  <si>
    <t>瀧川晶子</t>
  </si>
  <si>
    <t>瀧川真右</t>
    <rPh sb="2" eb="4">
      <t>マナブ</t>
    </rPh>
    <phoneticPr fontId="7"/>
  </si>
  <si>
    <t>売上合計</t>
    <rPh sb="0" eb="2">
      <t>ウリアゲ</t>
    </rPh>
    <rPh sb="2" eb="4">
      <t>ゴウケイ</t>
    </rPh>
    <phoneticPr fontId="7"/>
  </si>
  <si>
    <t>仕入れ合計</t>
    <rPh sb="0" eb="2">
      <t>シイ</t>
    </rPh>
    <rPh sb="3" eb="5">
      <t>ゴウケイ</t>
    </rPh>
    <phoneticPr fontId="7"/>
  </si>
  <si>
    <t>LV売上合計</t>
    <rPh sb="2" eb="4">
      <t>ウリアゲ</t>
    </rPh>
    <rPh sb="4" eb="6">
      <t>ゴウケイ</t>
    </rPh>
    <phoneticPr fontId="7"/>
  </si>
  <si>
    <t>LV現金仕入れ</t>
    <rPh sb="2" eb="4">
      <t>ゲンキン</t>
    </rPh>
    <rPh sb="4" eb="6">
      <t>シイ</t>
    </rPh>
    <phoneticPr fontId="7"/>
  </si>
  <si>
    <t>カード</t>
    <phoneticPr fontId="7"/>
  </si>
  <si>
    <t>LV仕入れ</t>
    <rPh sb="2" eb="4">
      <t>シイ</t>
    </rPh>
    <phoneticPr fontId="7"/>
  </si>
  <si>
    <t>LV小売</t>
    <rPh sb="2" eb="4">
      <t>コウリ</t>
    </rPh>
    <phoneticPr fontId="7"/>
  </si>
  <si>
    <t>LVボーナス母</t>
    <rPh sb="6" eb="7">
      <t>ハハ</t>
    </rPh>
    <phoneticPr fontId="7"/>
  </si>
  <si>
    <t>LVボーナス</t>
    <phoneticPr fontId="7"/>
  </si>
  <si>
    <t>店売上合計</t>
    <rPh sb="0" eb="1">
      <t>ミセ</t>
    </rPh>
    <rPh sb="1" eb="3">
      <t>ウリアゲ</t>
    </rPh>
    <rPh sb="3" eb="5">
      <t>ゴウケイ</t>
    </rPh>
    <phoneticPr fontId="7"/>
  </si>
  <si>
    <t>(クレジット含）</t>
  </si>
  <si>
    <t>MMグループ</t>
    <phoneticPr fontId="7"/>
  </si>
  <si>
    <t>架空落ち</t>
  </si>
  <si>
    <t>八王子</t>
    <rPh sb="0" eb="3">
      <t>ハチオウジ</t>
    </rPh>
    <phoneticPr fontId="7"/>
  </si>
  <si>
    <t>鶯谷</t>
    <rPh sb="0" eb="2">
      <t>ウグイスダニ</t>
    </rPh>
    <phoneticPr fontId="7"/>
  </si>
  <si>
    <t>請求書
記載日</t>
    <rPh sb="0" eb="2">
      <t>セイキュウ</t>
    </rPh>
    <rPh sb="2" eb="3">
      <t>ショ</t>
    </rPh>
    <rPh sb="4" eb="6">
      <t>キサイ</t>
    </rPh>
    <rPh sb="6" eb="7">
      <t>ビ</t>
    </rPh>
    <phoneticPr fontId="7"/>
  </si>
  <si>
    <t>送料</t>
    <rPh sb="0" eb="2">
      <t>ソウリョウ</t>
    </rPh>
    <phoneticPr fontId="5"/>
  </si>
  <si>
    <t>売上総計</t>
    <rPh sb="0" eb="2">
      <t>ウリアゲ</t>
    </rPh>
    <rPh sb="2" eb="4">
      <t>ソウケイ</t>
    </rPh>
    <phoneticPr fontId="5"/>
  </si>
  <si>
    <t>差額</t>
    <rPh sb="0" eb="2">
      <t>サガク</t>
    </rPh>
    <phoneticPr fontId="5"/>
  </si>
  <si>
    <t>洋服等</t>
    <rPh sb="0" eb="2">
      <t>ヨウフク</t>
    </rPh>
    <rPh sb="2" eb="3">
      <t>トウ</t>
    </rPh>
    <phoneticPr fontId="5"/>
  </si>
  <si>
    <t>入場料等</t>
    <rPh sb="0" eb="3">
      <t>ニュウジョウリョウ</t>
    </rPh>
    <rPh sb="3" eb="4">
      <t>トウ</t>
    </rPh>
    <phoneticPr fontId="5"/>
  </si>
  <si>
    <t>洗濯　花</t>
    <rPh sb="0" eb="2">
      <t>センタク</t>
    </rPh>
    <rPh sb="3" eb="4">
      <t>ハナ</t>
    </rPh>
    <phoneticPr fontId="5"/>
  </si>
  <si>
    <t>会議費</t>
    <rPh sb="0" eb="3">
      <t>カイギヒ</t>
    </rPh>
    <phoneticPr fontId="5"/>
  </si>
  <si>
    <t>返金紹介料</t>
    <rPh sb="0" eb="2">
      <t>ヘンキン</t>
    </rPh>
    <rPh sb="2" eb="5">
      <t>ショウカイリョウ</t>
    </rPh>
    <phoneticPr fontId="5"/>
  </si>
  <si>
    <t>ツアー代金</t>
    <rPh sb="3" eb="5">
      <t>ダイキン</t>
    </rPh>
    <phoneticPr fontId="5"/>
  </si>
  <si>
    <t>2025合計予算</t>
    <rPh sb="4" eb="6">
      <t>ゴウケイ</t>
    </rPh>
    <rPh sb="6" eb="8">
      <t>ヨサン</t>
    </rPh>
    <phoneticPr fontId="7"/>
  </si>
  <si>
    <t>2026合計実績</t>
    <rPh sb="4" eb="6">
      <t>ゴウケイ</t>
    </rPh>
    <rPh sb="6" eb="8">
      <t>ジッセキ</t>
    </rPh>
    <phoneticPr fontId="7"/>
  </si>
  <si>
    <t>2026年経費予算</t>
    <rPh sb="4" eb="5">
      <t>ネン</t>
    </rPh>
    <rPh sb="5" eb="7">
      <t>ケイヒ</t>
    </rPh>
    <rPh sb="7" eb="9">
      <t>ヨサン</t>
    </rPh>
    <phoneticPr fontId="7"/>
  </si>
  <si>
    <t>コストコ</t>
  </si>
  <si>
    <t>消耗材料費</t>
    <rPh sb="0" eb="2">
      <t>ショウモウ</t>
    </rPh>
    <rPh sb="2" eb="5">
      <t>ザイリョウヒ</t>
    </rPh>
    <phoneticPr fontId="7"/>
  </si>
  <si>
    <t>amex</t>
    <phoneticPr fontId="5"/>
  </si>
  <si>
    <t>ana</t>
    <phoneticPr fontId="5"/>
  </si>
  <si>
    <t>jcb</t>
    <phoneticPr fontId="5"/>
  </si>
  <si>
    <t>UA</t>
    <phoneticPr fontId="5"/>
  </si>
  <si>
    <t>駐車場</t>
    <rPh sb="0" eb="3">
      <t>チュウシャジョウ</t>
    </rPh>
    <phoneticPr fontId="5"/>
  </si>
  <si>
    <t>税金</t>
    <rPh sb="0" eb="2">
      <t>ゼイキン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</si>
</sst>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4" fillId="0" borderId="0" xfId="0" applyFont="1" applyAlignment="1"/>
    <xf numFmtId="0" fontId="6" fillId="0" borderId="0" xfId="0" applyFont="1" applyAlignment="1"/>
    <xf numFmtId="0" fontId="0" fillId="0" borderId="0" xfId="0" applyAlignment="1"/>
    <xf numFmtId="9" fontId="4" fillId="0" borderId="0" xfId="2" applyFont="1" applyAlignment="1"/>
    <xf numFmtId="9" fontId="6" fillId="0" borderId="0" xfId="2" applyFont="1" applyAlignment="1"/>
    <xf numFmtId="38" fontId="6" fillId="0" borderId="0" xfId="1" applyFont="1" applyFill="1" applyAlignment="1"/>
    <xf numFmtId="38" fontId="6" fillId="0" borderId="0" xfId="1" applyFont="1" applyAlignment="1"/>
    <xf numFmtId="38" fontId="4" fillId="0" borderId="0" xfId="1" applyFont="1" applyAlignment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8" fontId="4" fillId="0" borderId="0" xfId="1" applyFont="1" applyFill="1" applyAlignment="1"/>
    <xf numFmtId="38" fontId="4" fillId="0" borderId="1" xfId="1" applyFont="1" applyFill="1" applyBorder="1" applyAlignment="1">
      <alignment horizontal="center"/>
    </xf>
    <xf numFmtId="38" fontId="6" fillId="0" borderId="2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5" xfId="1" applyFont="1" applyFill="1" applyBorder="1" applyAlignment="1"/>
    <xf numFmtId="38" fontId="6" fillId="0" borderId="3" xfId="1" applyFont="1" applyFill="1" applyBorder="1" applyAlignment="1"/>
    <xf numFmtId="38" fontId="4" fillId="0" borderId="3" xfId="1" applyFont="1" applyFill="1" applyBorder="1" applyAlignment="1"/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  <xf numFmtId="0" fontId="3" fillId="0" borderId="3" xfId="4" applyFill="1" applyBorder="1" applyAlignment="1"/>
    <xf numFmtId="0" fontId="3" fillId="0" borderId="4" xfId="4" applyFill="1" applyBorder="1" applyAlignment="1"/>
    <xf numFmtId="49" fontId="0" fillId="5" borderId="3" xfId="0" applyNumberFormat="1" applyFill="1" applyBorder="1" applyAlignment="1">
      <alignment horizontal="right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0" fontId="0" fillId="5" borderId="3" xfId="0" applyFill="1" applyBorder="1" applyAlignment="1"/>
    <xf numFmtId="0" fontId="0" fillId="5" borderId="4" xfId="0" applyFill="1" applyBorder="1" applyAlignment="1"/>
    <xf numFmtId="38" fontId="4" fillId="0" borderId="3" xfId="1" applyFont="1" applyBorder="1" applyAlignment="1"/>
    <xf numFmtId="38" fontId="6" fillId="0" borderId="3" xfId="1" applyFont="1" applyBorder="1" applyAlignment="1"/>
    <xf numFmtId="49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41" fontId="6" fillId="6" borderId="3" xfId="1" applyNumberFormat="1" applyFont="1" applyFill="1" applyBorder="1" applyAlignment="1"/>
    <xf numFmtId="49" fontId="0" fillId="6" borderId="3" xfId="0" applyNumberFormat="1" applyFill="1" applyBorder="1" applyAlignment="1">
      <alignment horizontal="right"/>
    </xf>
    <xf numFmtId="0" fontId="0" fillId="6" borderId="3" xfId="0" applyFill="1" applyBorder="1" applyAlignment="1">
      <alignment horizontal="center"/>
    </xf>
    <xf numFmtId="0" fontId="0" fillId="6" borderId="3" xfId="0" applyFill="1" applyBorder="1" applyAlignment="1"/>
    <xf numFmtId="0" fontId="0" fillId="6" borderId="4" xfId="0" applyFill="1" applyBorder="1" applyAlignment="1"/>
    <xf numFmtId="0" fontId="2" fillId="2" borderId="4" xfId="3" applyBorder="1" applyAlignment="1"/>
    <xf numFmtId="49" fontId="1" fillId="0" borderId="3" xfId="1" applyNumberFormat="1" applyBorder="1" applyAlignment="1">
      <alignment horizontal="right"/>
    </xf>
    <xf numFmtId="0" fontId="2" fillId="2" borderId="3" xfId="3" applyBorder="1" applyAlignment="1"/>
    <xf numFmtId="38" fontId="6" fillId="0" borderId="3" xfId="0" applyNumberFormat="1" applyFont="1" applyBorder="1" applyAlignment="1"/>
    <xf numFmtId="0" fontId="6" fillId="0" borderId="3" xfId="1" applyNumberFormat="1" applyFont="1" applyBorder="1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center"/>
    </xf>
    <xf numFmtId="0" fontId="1" fillId="2" borderId="3" xfId="3" applyFont="1" applyBorder="1" applyAlignment="1"/>
    <xf numFmtId="38" fontId="4" fillId="5" borderId="3" xfId="1" applyFont="1" applyFill="1" applyBorder="1" applyAlignment="1"/>
    <xf numFmtId="0" fontId="1" fillId="0" borderId="3" xfId="0" applyFont="1" applyBorder="1" applyAlignment="1"/>
    <xf numFmtId="0" fontId="1" fillId="0" borderId="3" xfId="4" applyFont="1" applyFill="1" applyBorder="1" applyAlignment="1"/>
    <xf numFmtId="0" fontId="4" fillId="0" borderId="3" xfId="1" applyNumberFormat="1" applyFont="1" applyBorder="1" applyAlignment="1"/>
    <xf numFmtId="38" fontId="4" fillId="0" borderId="3" xfId="0" applyNumberFormat="1" applyFont="1" applyBorder="1" applyAlignment="1"/>
    <xf numFmtId="0" fontId="9" fillId="0" borderId="3" xfId="0" applyFont="1" applyBorder="1" applyAlignment="1"/>
    <xf numFmtId="0" fontId="9" fillId="0" borderId="3" xfId="4" applyFont="1" applyFill="1" applyBorder="1" applyAlignment="1"/>
    <xf numFmtId="38" fontId="6" fillId="0" borderId="5" xfId="1" applyFont="1" applyFill="1" applyBorder="1" applyAlignment="1"/>
    <xf numFmtId="0" fontId="0" fillId="7" borderId="0" xfId="0" applyFill="1">
      <alignment vertical="center"/>
    </xf>
    <xf numFmtId="0" fontId="2" fillId="8" borderId="4" xfId="3" applyFill="1" applyBorder="1" applyAlignment="1"/>
    <xf numFmtId="0" fontId="0" fillId="8" borderId="3" xfId="0" applyFill="1" applyBorder="1" applyAlignment="1"/>
    <xf numFmtId="38" fontId="9" fillId="8" borderId="3" xfId="0" applyNumberFormat="1" applyFont="1" applyFill="1" applyBorder="1" applyAlignment="1"/>
    <xf numFmtId="0" fontId="0" fillId="9" borderId="4" xfId="0" applyFill="1" applyBorder="1" applyAlignment="1"/>
    <xf numFmtId="0" fontId="0" fillId="9" borderId="3" xfId="0" applyFill="1" applyBorder="1" applyAlignment="1"/>
    <xf numFmtId="38" fontId="1" fillId="9" borderId="3" xfId="0" applyNumberFormat="1" applyFont="1" applyFill="1" applyBorder="1" applyAlignment="1"/>
    <xf numFmtId="0" fontId="0" fillId="9" borderId="3" xfId="0" applyFill="1" applyBorder="1" applyAlignment="1">
      <alignment horizontal="left"/>
    </xf>
    <xf numFmtId="0" fontId="0" fillId="9" borderId="3" xfId="0" applyFill="1" applyBorder="1" applyAlignment="1">
      <alignment horizontal="center"/>
    </xf>
    <xf numFmtId="49" fontId="0" fillId="9" borderId="3" xfId="0" applyNumberFormat="1" applyFill="1" applyBorder="1" applyAlignment="1">
      <alignment horizontal="right"/>
    </xf>
    <xf numFmtId="38" fontId="6" fillId="9" borderId="3" xfId="1" applyFont="1" applyFill="1" applyBorder="1" applyAlignment="1"/>
    <xf numFmtId="38" fontId="6" fillId="0" borderId="7" xfId="1" applyFont="1" applyFill="1" applyBorder="1" applyAlignment="1"/>
    <xf numFmtId="38" fontId="4" fillId="0" borderId="7" xfId="1" applyFont="1" applyFill="1" applyBorder="1" applyAlignment="1"/>
    <xf numFmtId="0" fontId="10" fillId="0" borderId="4" xfId="5" applyBorder="1"/>
    <xf numFmtId="0" fontId="10" fillId="0" borderId="3" xfId="5" applyBorder="1"/>
    <xf numFmtId="0" fontId="10" fillId="0" borderId="3" xfId="5" applyBorder="1" applyAlignment="1">
      <alignment horizontal="left"/>
    </xf>
    <xf numFmtId="38" fontId="6" fillId="0" borderId="3" xfId="6" applyFont="1" applyFill="1" applyBorder="1"/>
    <xf numFmtId="38" fontId="4" fillId="0" borderId="3" xfId="6" applyFont="1" applyFill="1" applyBorder="1"/>
    <xf numFmtId="38" fontId="4" fillId="0" borderId="5" xfId="6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49" fontId="0" fillId="0" borderId="9" xfId="0" applyNumberFormat="1" applyBorder="1" applyAlignment="1">
      <alignment horizontal="center"/>
    </xf>
    <xf numFmtId="38" fontId="6" fillId="0" borderId="9" xfId="1" applyFont="1" applyBorder="1" applyAlignment="1">
      <alignment horizontal="center"/>
    </xf>
    <xf numFmtId="38" fontId="4" fillId="0" borderId="9" xfId="1" applyFont="1" applyBorder="1" applyAlignment="1">
      <alignment horizontal="center"/>
    </xf>
    <xf numFmtId="38" fontId="4" fillId="0" borderId="10" xfId="1" applyFont="1" applyFill="1" applyBorder="1" applyAlignment="1">
      <alignment horizontal="center"/>
    </xf>
    <xf numFmtId="0" fontId="0" fillId="4" borderId="3" xfId="0" applyFill="1" applyBorder="1" applyAlignment="1"/>
    <xf numFmtId="0" fontId="0" fillId="4" borderId="3" xfId="0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49" fontId="0" fillId="4" borderId="3" xfId="0" applyNumberFormat="1" applyFill="1" applyBorder="1" applyAlignment="1">
      <alignment horizontal="right"/>
    </xf>
    <xf numFmtId="38" fontId="6" fillId="4" borderId="3" xfId="1" applyFont="1" applyFill="1" applyBorder="1" applyAlignment="1"/>
    <xf numFmtId="0" fontId="8" fillId="0" borderId="0" xfId="0" applyFont="1" applyAlignment="1">
      <alignment horizontal="center"/>
    </xf>
  </cellXfs>
  <cellStyles count="7">
    <cellStyle name="どちらでもない" xfId="4" builtinId="28"/>
    <cellStyle name="パーセント" xfId="2" builtinId="5"/>
    <cellStyle name="桁区切り" xfId="1" builtinId="6"/>
    <cellStyle name="桁区切り 2" xfId="6" xr:uid="{64BE0C97-EA06-452A-85B6-5FF77ED7AEF5}"/>
    <cellStyle name="標準" xfId="0" builtinId="0"/>
    <cellStyle name="標準 2" xfId="5" xr:uid="{39A7AB1F-A902-4D69-B695-88BD2A557AA2}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B6E1-952D-4049-9F94-E8B46CC35401}">
  <dimension ref="A1:AF73"/>
  <sheetViews>
    <sheetView tabSelected="1" topLeftCell="A3" zoomScale="81" zoomScaleNormal="81" workbookViewId="0">
      <selection activeCell="R44" sqref="R44"/>
    </sheetView>
  </sheetViews>
  <sheetFormatPr defaultRowHeight="18" x14ac:dyDescent="0.55000000000000004"/>
  <cols>
    <col min="1" max="1" width="12.83203125" style="3" customWidth="1"/>
    <col min="2" max="2" width="12.58203125" style="3" bestFit="1" customWidth="1"/>
    <col min="3" max="3" width="19.25" style="3" bestFit="1" customWidth="1"/>
    <col min="4" max="4" width="4.83203125" style="3" bestFit="1" customWidth="1"/>
    <col min="5" max="5" width="7.58203125" style="3" customWidth="1"/>
    <col min="6" max="6" width="17.83203125" style="3" customWidth="1"/>
    <col min="7" max="7" width="10.4140625" style="2" customWidth="1"/>
    <col min="8" max="8" width="10.6640625" style="2" customWidth="1"/>
    <col min="9" max="9" width="11.08203125" style="2" customWidth="1"/>
    <col min="10" max="10" width="12.83203125" style="2" customWidth="1"/>
    <col min="11" max="11" width="10.5" style="2" customWidth="1"/>
    <col min="12" max="12" width="12" style="2" customWidth="1"/>
    <col min="13" max="13" width="12.1640625" style="2" customWidth="1"/>
    <col min="14" max="14" width="9.75" style="1" customWidth="1"/>
    <col min="15" max="15" width="10.75" style="2" customWidth="1"/>
    <col min="16" max="16" width="8.83203125" style="1" customWidth="1"/>
    <col min="17" max="17" width="10.58203125" style="2" customWidth="1"/>
    <col min="18" max="18" width="8.83203125" style="2" customWidth="1"/>
    <col min="19" max="19" width="10.75" style="2" customWidth="1"/>
    <col min="20" max="20" width="8.83203125" style="2" customWidth="1"/>
    <col min="21" max="21" width="9.75" style="2" bestFit="1" customWidth="1"/>
    <col min="22" max="22" width="9.75" style="2" customWidth="1"/>
    <col min="23" max="23" width="10.5" style="2" customWidth="1"/>
    <col min="24" max="24" width="8.83203125" style="2" customWidth="1"/>
    <col min="25" max="25" width="10.1640625" style="2" customWidth="1"/>
    <col min="26" max="26" width="8.83203125" style="2" customWidth="1"/>
    <col min="27" max="27" width="10.4140625" style="2" customWidth="1"/>
    <col min="28" max="28" width="8.83203125" style="2" customWidth="1"/>
    <col min="29" max="29" width="12.1640625" style="2" customWidth="1"/>
    <col min="30" max="30" width="12.1640625" style="1" customWidth="1"/>
    <col min="31" max="31" width="12.1640625" style="2" customWidth="1"/>
    <col min="32" max="32" width="12.1640625" style="1" customWidth="1"/>
  </cols>
  <sheetData>
    <row r="1" spans="1:32" ht="19.5" x14ac:dyDescent="0.55000000000000004">
      <c r="A1" s="92" t="s">
        <v>114</v>
      </c>
      <c r="B1" s="92"/>
      <c r="C1" s="11"/>
      <c r="D1" s="10"/>
      <c r="E1" s="10"/>
      <c r="F1" s="9"/>
      <c r="G1" s="7"/>
      <c r="H1" s="7"/>
      <c r="I1" s="7"/>
      <c r="J1" s="7"/>
      <c r="K1" s="7"/>
      <c r="L1" s="7"/>
      <c r="M1" s="7"/>
      <c r="N1" s="8"/>
      <c r="O1" s="7"/>
      <c r="P1" s="8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8"/>
      <c r="AE1" s="6"/>
      <c r="AF1" s="12"/>
    </row>
    <row r="2" spans="1:32" ht="18.5" thickBot="1" x14ac:dyDescent="0.6">
      <c r="C2" s="11"/>
      <c r="D2" s="10"/>
      <c r="E2" s="10"/>
      <c r="F2" s="9"/>
      <c r="G2" s="7"/>
      <c r="H2" s="7"/>
      <c r="I2" s="7"/>
      <c r="J2" s="7"/>
      <c r="K2" s="7"/>
      <c r="L2" s="7"/>
      <c r="M2" s="7"/>
      <c r="N2" s="8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6"/>
      <c r="AF2" s="12"/>
    </row>
    <row r="3" spans="1:32" ht="36.5" thickBot="1" x14ac:dyDescent="0.6">
      <c r="A3" s="51" t="s">
        <v>30</v>
      </c>
      <c r="B3" s="49" t="s">
        <v>29</v>
      </c>
      <c r="C3" s="50" t="s">
        <v>28</v>
      </c>
      <c r="D3" s="49" t="s">
        <v>27</v>
      </c>
      <c r="E3" s="48" t="s">
        <v>102</v>
      </c>
      <c r="F3" s="47" t="s">
        <v>26</v>
      </c>
      <c r="G3" s="14" t="s">
        <v>25</v>
      </c>
      <c r="H3" s="15" t="s">
        <v>24</v>
      </c>
      <c r="I3" s="14" t="s">
        <v>23</v>
      </c>
      <c r="J3" s="15" t="s">
        <v>22</v>
      </c>
      <c r="K3" s="14" t="s">
        <v>21</v>
      </c>
      <c r="L3" s="15" t="s">
        <v>20</v>
      </c>
      <c r="M3" s="14" t="s">
        <v>19</v>
      </c>
      <c r="N3" s="15" t="s">
        <v>18</v>
      </c>
      <c r="O3" s="14" t="s">
        <v>17</v>
      </c>
      <c r="P3" s="15" t="s">
        <v>16</v>
      </c>
      <c r="Q3" s="14" t="s">
        <v>15</v>
      </c>
      <c r="R3" s="15" t="s">
        <v>14</v>
      </c>
      <c r="S3" s="14" t="s">
        <v>13</v>
      </c>
      <c r="T3" s="15" t="s">
        <v>12</v>
      </c>
      <c r="U3" s="14" t="s">
        <v>11</v>
      </c>
      <c r="V3" s="15" t="s">
        <v>10</v>
      </c>
      <c r="W3" s="14" t="s">
        <v>9</v>
      </c>
      <c r="X3" s="15" t="s">
        <v>8</v>
      </c>
      <c r="Y3" s="14" t="s">
        <v>7</v>
      </c>
      <c r="Z3" s="15" t="s">
        <v>6</v>
      </c>
      <c r="AA3" s="14" t="s">
        <v>5</v>
      </c>
      <c r="AB3" s="15" t="s">
        <v>4</v>
      </c>
      <c r="AC3" s="14" t="s">
        <v>3</v>
      </c>
      <c r="AD3" s="15" t="s">
        <v>2</v>
      </c>
      <c r="AE3" s="14" t="s">
        <v>112</v>
      </c>
      <c r="AF3" s="13" t="s">
        <v>113</v>
      </c>
    </row>
    <row r="4" spans="1:32" x14ac:dyDescent="0.55000000000000004">
      <c r="A4" s="23"/>
      <c r="B4" s="22" t="s">
        <v>101</v>
      </c>
      <c r="C4" s="21" t="s">
        <v>97</v>
      </c>
      <c r="D4" s="19"/>
      <c r="E4" s="19"/>
      <c r="F4" s="21" t="s">
        <v>99</v>
      </c>
      <c r="G4" s="31">
        <v>0</v>
      </c>
      <c r="H4" s="32"/>
      <c r="I4" s="31">
        <v>0</v>
      </c>
      <c r="J4" s="32"/>
      <c r="K4" s="31">
        <v>0</v>
      </c>
      <c r="L4" s="32"/>
      <c r="M4" s="31">
        <v>0</v>
      </c>
      <c r="N4" s="32"/>
      <c r="O4" s="31">
        <v>0</v>
      </c>
      <c r="P4" s="32"/>
      <c r="Q4" s="31">
        <v>0</v>
      </c>
      <c r="R4" s="32"/>
      <c r="S4" s="31">
        <v>0</v>
      </c>
      <c r="T4" s="32"/>
      <c r="U4" s="31">
        <v>0</v>
      </c>
      <c r="V4" s="32"/>
      <c r="W4" s="31">
        <v>0</v>
      </c>
      <c r="X4" s="32"/>
      <c r="Y4" s="31"/>
      <c r="Z4" s="32"/>
      <c r="AA4" s="18">
        <v>0</v>
      </c>
      <c r="AB4" s="17"/>
      <c r="AC4" s="18"/>
      <c r="AD4" s="18"/>
      <c r="AE4" s="17">
        <f t="shared" ref="AE4:AF6" si="0">G4+I4+K4+M4+O4+Q4+S4+U4+W4+Y4+AA4+AC4</f>
        <v>0</v>
      </c>
      <c r="AF4" s="16">
        <f t="shared" si="0"/>
        <v>0</v>
      </c>
    </row>
    <row r="5" spans="1:32" x14ac:dyDescent="0.55000000000000004">
      <c r="A5" s="23"/>
      <c r="B5" s="22" t="s">
        <v>100</v>
      </c>
      <c r="C5" s="21" t="s">
        <v>97</v>
      </c>
      <c r="D5" s="43"/>
      <c r="E5" s="43"/>
      <c r="F5" s="21" t="s">
        <v>99</v>
      </c>
      <c r="G5" s="31">
        <v>0</v>
      </c>
      <c r="H5" s="32"/>
      <c r="I5" s="31">
        <v>0</v>
      </c>
      <c r="J5" s="32"/>
      <c r="K5" s="31">
        <v>0</v>
      </c>
      <c r="L5" s="32"/>
      <c r="M5" s="31">
        <v>0</v>
      </c>
      <c r="N5" s="32"/>
      <c r="O5" s="31">
        <v>0</v>
      </c>
      <c r="P5" s="32"/>
      <c r="Q5" s="31">
        <v>0</v>
      </c>
      <c r="R5" s="32"/>
      <c r="S5" s="31">
        <v>0</v>
      </c>
      <c r="T5" s="32"/>
      <c r="U5" s="31">
        <v>0</v>
      </c>
      <c r="V5" s="32"/>
      <c r="W5" s="31">
        <v>0</v>
      </c>
      <c r="X5" s="32"/>
      <c r="Y5" s="31"/>
      <c r="Z5" s="32"/>
      <c r="AA5" s="18">
        <v>0</v>
      </c>
      <c r="AB5" s="17"/>
      <c r="AC5" s="18"/>
      <c r="AD5" s="18"/>
      <c r="AE5" s="17">
        <f t="shared" si="0"/>
        <v>0</v>
      </c>
      <c r="AF5" s="16">
        <f t="shared" si="0"/>
        <v>0</v>
      </c>
    </row>
    <row r="6" spans="1:32" x14ac:dyDescent="0.55000000000000004">
      <c r="A6" s="23"/>
      <c r="B6" s="22" t="s">
        <v>98</v>
      </c>
      <c r="C6" s="21" t="s">
        <v>97</v>
      </c>
      <c r="D6" s="19"/>
      <c r="E6" s="19"/>
      <c r="F6" s="21"/>
      <c r="G6" s="31">
        <v>1395500</v>
      </c>
      <c r="H6" s="32">
        <v>1127200</v>
      </c>
      <c r="I6" s="31">
        <v>1457200</v>
      </c>
      <c r="J6" s="32">
        <v>1250800</v>
      </c>
      <c r="K6" s="31">
        <v>1090100</v>
      </c>
      <c r="L6" s="32">
        <v>963000</v>
      </c>
      <c r="M6" s="31">
        <v>900700</v>
      </c>
      <c r="N6" s="46">
        <v>1055900</v>
      </c>
      <c r="O6" s="56">
        <v>1382900</v>
      </c>
      <c r="P6" s="45">
        <v>1098000</v>
      </c>
      <c r="Q6" s="57">
        <v>1307400</v>
      </c>
      <c r="R6" s="32">
        <v>1391300</v>
      </c>
      <c r="S6" s="31">
        <v>1527200</v>
      </c>
      <c r="T6" s="32"/>
      <c r="U6" s="31">
        <v>1496600</v>
      </c>
      <c r="V6" s="32"/>
      <c r="W6" s="31">
        <v>1245300</v>
      </c>
      <c r="X6" s="32"/>
      <c r="Y6" s="31">
        <v>1152200</v>
      </c>
      <c r="Z6" s="32"/>
      <c r="AA6" s="18">
        <v>1358800</v>
      </c>
      <c r="AB6" s="17"/>
      <c r="AC6" s="18">
        <v>1217200</v>
      </c>
      <c r="AD6" s="18"/>
      <c r="AE6" s="17">
        <f t="shared" si="0"/>
        <v>15531100</v>
      </c>
      <c r="AF6" s="16">
        <f t="shared" si="0"/>
        <v>6886200</v>
      </c>
    </row>
    <row r="7" spans="1:32" x14ac:dyDescent="0.55000000000000004">
      <c r="A7" s="42" t="s">
        <v>96</v>
      </c>
      <c r="B7" s="44"/>
      <c r="C7" s="44"/>
      <c r="D7" s="44"/>
      <c r="E7" s="44"/>
      <c r="F7" s="44"/>
      <c r="G7" s="52">
        <f t="shared" ref="G7:AF7" si="1">SUM(G4:G6)</f>
        <v>1395500</v>
      </c>
      <c r="H7" s="52">
        <f t="shared" si="1"/>
        <v>1127200</v>
      </c>
      <c r="I7" s="52">
        <f t="shared" si="1"/>
        <v>1457200</v>
      </c>
      <c r="J7" s="52">
        <f t="shared" si="1"/>
        <v>1250800</v>
      </c>
      <c r="K7" s="52">
        <f t="shared" si="1"/>
        <v>1090100</v>
      </c>
      <c r="L7" s="52">
        <f t="shared" si="1"/>
        <v>963000</v>
      </c>
      <c r="M7" s="52">
        <f t="shared" si="1"/>
        <v>900700</v>
      </c>
      <c r="N7" s="52">
        <f t="shared" si="1"/>
        <v>1055900</v>
      </c>
      <c r="O7" s="52">
        <f t="shared" si="1"/>
        <v>1382900</v>
      </c>
      <c r="P7" s="52">
        <f t="shared" si="1"/>
        <v>1098000</v>
      </c>
      <c r="Q7" s="52">
        <f t="shared" si="1"/>
        <v>1307400</v>
      </c>
      <c r="R7" s="52">
        <f t="shared" si="1"/>
        <v>1391300</v>
      </c>
      <c r="S7" s="52">
        <f t="shared" si="1"/>
        <v>1527200</v>
      </c>
      <c r="T7" s="52">
        <f t="shared" si="1"/>
        <v>0</v>
      </c>
      <c r="U7" s="52">
        <f t="shared" si="1"/>
        <v>1496600</v>
      </c>
      <c r="V7" s="52">
        <f t="shared" si="1"/>
        <v>0</v>
      </c>
      <c r="W7" s="52">
        <f t="shared" si="1"/>
        <v>1245300</v>
      </c>
      <c r="X7" s="52">
        <f t="shared" si="1"/>
        <v>0</v>
      </c>
      <c r="Y7" s="52">
        <f t="shared" si="1"/>
        <v>1152200</v>
      </c>
      <c r="Z7" s="52">
        <f t="shared" si="1"/>
        <v>0</v>
      </c>
      <c r="AA7" s="52">
        <f t="shared" si="1"/>
        <v>1358800</v>
      </c>
      <c r="AB7" s="52">
        <f t="shared" si="1"/>
        <v>0</v>
      </c>
      <c r="AC7" s="52">
        <f t="shared" si="1"/>
        <v>1217200</v>
      </c>
      <c r="AD7" s="52">
        <f t="shared" si="1"/>
        <v>0</v>
      </c>
      <c r="AE7" s="52">
        <f t="shared" si="1"/>
        <v>15531100</v>
      </c>
      <c r="AF7" s="52">
        <f t="shared" si="1"/>
        <v>6886200</v>
      </c>
    </row>
    <row r="8" spans="1:32" x14ac:dyDescent="0.55000000000000004">
      <c r="A8" s="23"/>
      <c r="B8" s="22" t="s">
        <v>95</v>
      </c>
      <c r="C8" s="20"/>
      <c r="D8" s="43"/>
      <c r="E8" s="43"/>
      <c r="F8" s="21"/>
      <c r="G8" s="31">
        <v>917335</v>
      </c>
      <c r="H8" s="32">
        <v>475535</v>
      </c>
      <c r="I8" s="31">
        <v>932869</v>
      </c>
      <c r="J8" s="32">
        <v>1106220</v>
      </c>
      <c r="K8" s="31">
        <v>496288</v>
      </c>
      <c r="L8" s="32">
        <v>705124</v>
      </c>
      <c r="M8" s="31">
        <v>477267</v>
      </c>
      <c r="N8" s="32">
        <v>428207</v>
      </c>
      <c r="O8" s="31">
        <v>901786</v>
      </c>
      <c r="P8" s="32">
        <v>491634</v>
      </c>
      <c r="Q8" s="31">
        <v>1605845</v>
      </c>
      <c r="R8" s="32">
        <v>979971</v>
      </c>
      <c r="S8" s="31">
        <v>912777</v>
      </c>
      <c r="T8" s="32"/>
      <c r="U8" s="31">
        <v>1043188</v>
      </c>
      <c r="V8" s="32"/>
      <c r="W8" s="31">
        <v>753227</v>
      </c>
      <c r="X8" s="32"/>
      <c r="Y8" s="31">
        <v>489629</v>
      </c>
      <c r="Z8" s="32"/>
      <c r="AA8" s="18">
        <v>286504</v>
      </c>
      <c r="AB8" s="17"/>
      <c r="AC8" s="18">
        <v>1049094</v>
      </c>
      <c r="AD8" s="18"/>
      <c r="AE8" s="17">
        <f>G8+I8+K8+M8+O8+Q8+S8+U8+W8+Y8+AA8+AC8</f>
        <v>9865809</v>
      </c>
      <c r="AF8" s="16">
        <f>H8+J8+L8+N8+P8+R8+T8+V8+X8+Z8+AB8+AD8</f>
        <v>4186691</v>
      </c>
    </row>
    <row r="9" spans="1:32" x14ac:dyDescent="0.55000000000000004">
      <c r="A9" s="23"/>
      <c r="B9" s="22" t="s">
        <v>94</v>
      </c>
      <c r="C9" s="20"/>
      <c r="D9" s="43"/>
      <c r="E9" s="43"/>
      <c r="F9" s="21"/>
      <c r="G9" s="31">
        <v>21952</v>
      </c>
      <c r="H9" s="32"/>
      <c r="I9" s="31">
        <v>24785</v>
      </c>
      <c r="J9" s="32">
        <v>34414</v>
      </c>
      <c r="K9" s="31">
        <v>14981</v>
      </c>
      <c r="L9" s="32">
        <v>62657</v>
      </c>
      <c r="M9" s="31">
        <v>19724</v>
      </c>
      <c r="N9" s="32">
        <v>0</v>
      </c>
      <c r="O9" s="31">
        <v>87909</v>
      </c>
      <c r="P9" s="32">
        <v>34169</v>
      </c>
      <c r="Q9" s="31">
        <v>24044</v>
      </c>
      <c r="R9" s="32"/>
      <c r="S9" s="31">
        <v>37100</v>
      </c>
      <c r="T9" s="32"/>
      <c r="U9" s="31">
        <v>0</v>
      </c>
      <c r="V9" s="32"/>
      <c r="W9" s="31">
        <v>65508</v>
      </c>
      <c r="X9" s="32"/>
      <c r="Y9" s="31"/>
      <c r="Z9" s="32"/>
      <c r="AA9" s="18">
        <v>7262</v>
      </c>
      <c r="AB9" s="17"/>
      <c r="AC9" s="18">
        <v>18304</v>
      </c>
      <c r="AD9" s="18"/>
      <c r="AE9" s="17"/>
      <c r="AF9" s="16"/>
    </row>
    <row r="10" spans="1:32" x14ac:dyDescent="0.55000000000000004">
      <c r="A10" s="23"/>
      <c r="B10" s="22" t="s">
        <v>93</v>
      </c>
      <c r="C10" s="20"/>
      <c r="D10" s="43"/>
      <c r="E10" s="43"/>
      <c r="F10" s="21"/>
      <c r="G10" s="31">
        <v>0</v>
      </c>
      <c r="H10" s="32">
        <v>144076</v>
      </c>
      <c r="I10" s="31">
        <v>0</v>
      </c>
      <c r="J10" s="32">
        <v>87000</v>
      </c>
      <c r="K10" s="31">
        <v>74110</v>
      </c>
      <c r="L10" s="32">
        <v>2100</v>
      </c>
      <c r="M10" s="31">
        <v>16000</v>
      </c>
      <c r="N10" s="32">
        <v>6700</v>
      </c>
      <c r="O10" s="31">
        <v>0</v>
      </c>
      <c r="P10" s="32"/>
      <c r="Q10" s="31">
        <v>0</v>
      </c>
      <c r="R10" s="32"/>
      <c r="S10" s="31">
        <v>18128</v>
      </c>
      <c r="T10" s="32"/>
      <c r="U10" s="31">
        <v>0</v>
      </c>
      <c r="V10" s="32"/>
      <c r="W10" s="31">
        <v>0</v>
      </c>
      <c r="X10" s="32"/>
      <c r="Y10" s="31">
        <v>0</v>
      </c>
      <c r="Z10" s="32"/>
      <c r="AA10" s="18">
        <v>0</v>
      </c>
      <c r="AB10" s="17"/>
      <c r="AC10" s="18"/>
      <c r="AD10" s="18"/>
      <c r="AE10" s="17">
        <f t="shared" ref="AE10:AF12" si="2">G10+I10+K10+M10+O10+Q10+S10+U10+W10+Y10+AA10+AC10</f>
        <v>108238</v>
      </c>
      <c r="AF10" s="16">
        <f t="shared" si="2"/>
        <v>239876</v>
      </c>
    </row>
    <row r="11" spans="1:32" x14ac:dyDescent="0.55000000000000004">
      <c r="A11" s="23"/>
      <c r="B11" s="22" t="s">
        <v>92</v>
      </c>
      <c r="C11" s="20" t="s">
        <v>91</v>
      </c>
      <c r="D11" s="19"/>
      <c r="E11" s="19"/>
      <c r="F11" s="19"/>
      <c r="G11" s="18">
        <v>201915</v>
      </c>
      <c r="H11" s="17">
        <v>113304</v>
      </c>
      <c r="I11" s="18">
        <v>87662</v>
      </c>
      <c r="J11" s="17">
        <v>307049</v>
      </c>
      <c r="K11" s="18">
        <v>65162</v>
      </c>
      <c r="L11" s="17">
        <v>49565</v>
      </c>
      <c r="M11" s="18">
        <v>499783</v>
      </c>
      <c r="N11" s="17">
        <v>115412</v>
      </c>
      <c r="O11" s="18">
        <v>36830</v>
      </c>
      <c r="P11" s="17">
        <v>160877</v>
      </c>
      <c r="Q11" s="18">
        <v>174578</v>
      </c>
      <c r="R11" s="17">
        <v>50220</v>
      </c>
      <c r="S11" s="18">
        <v>223182</v>
      </c>
      <c r="T11" s="17"/>
      <c r="U11" s="18">
        <v>744023</v>
      </c>
      <c r="V11" s="17"/>
      <c r="W11" s="18">
        <v>59556</v>
      </c>
      <c r="X11" s="17"/>
      <c r="Y11" s="18">
        <v>55012</v>
      </c>
      <c r="Z11" s="17"/>
      <c r="AA11" s="18">
        <v>52717</v>
      </c>
      <c r="AB11" s="17"/>
      <c r="AC11" s="18">
        <v>44053</v>
      </c>
      <c r="AD11" s="18"/>
      <c r="AE11" s="17">
        <f t="shared" si="2"/>
        <v>2244473</v>
      </c>
      <c r="AF11" s="16">
        <f t="shared" si="2"/>
        <v>796427</v>
      </c>
    </row>
    <row r="12" spans="1:32" x14ac:dyDescent="0.55000000000000004">
      <c r="A12" s="23"/>
      <c r="B12" s="22" t="s">
        <v>90</v>
      </c>
      <c r="C12" s="21"/>
      <c r="D12" s="20"/>
      <c r="E12" s="20"/>
      <c r="F12" s="19"/>
      <c r="G12" s="31">
        <v>170136</v>
      </c>
      <c r="H12" s="32">
        <v>134696</v>
      </c>
      <c r="I12" s="31">
        <v>7136</v>
      </c>
      <c r="J12" s="32">
        <v>327156</v>
      </c>
      <c r="K12" s="31">
        <v>6164</v>
      </c>
      <c r="L12" s="32"/>
      <c r="M12" s="31">
        <v>13990</v>
      </c>
      <c r="N12" s="32"/>
      <c r="O12" s="31">
        <v>0</v>
      </c>
      <c r="P12" s="32">
        <v>444794</v>
      </c>
      <c r="Q12" s="31">
        <v>0</v>
      </c>
      <c r="R12" s="32">
        <v>14000</v>
      </c>
      <c r="S12" s="31">
        <v>0</v>
      </c>
      <c r="T12" s="32"/>
      <c r="U12" s="31">
        <v>0</v>
      </c>
      <c r="V12" s="32"/>
      <c r="W12" s="31">
        <v>0</v>
      </c>
      <c r="X12" s="32"/>
      <c r="Y12" s="31">
        <v>0</v>
      </c>
      <c r="Z12" s="32"/>
      <c r="AA12" s="18">
        <v>270126</v>
      </c>
      <c r="AB12" s="17"/>
      <c r="AC12" s="18">
        <v>0</v>
      </c>
      <c r="AD12" s="18"/>
      <c r="AE12" s="17">
        <f t="shared" si="2"/>
        <v>467552</v>
      </c>
      <c r="AF12" s="16">
        <f t="shared" si="2"/>
        <v>920646</v>
      </c>
    </row>
    <row r="13" spans="1:32" s="61" customFormat="1" x14ac:dyDescent="0.55000000000000004">
      <c r="A13" s="62" t="s">
        <v>89</v>
      </c>
      <c r="B13" s="63"/>
      <c r="C13" s="63"/>
      <c r="D13" s="63"/>
      <c r="E13" s="63"/>
      <c r="F13" s="63"/>
      <c r="G13" s="64">
        <f t="shared" ref="G13:AF13" si="3">G8+G9+G10</f>
        <v>939287</v>
      </c>
      <c r="H13" s="64">
        <f t="shared" si="3"/>
        <v>619611</v>
      </c>
      <c r="I13" s="64">
        <f t="shared" si="3"/>
        <v>957654</v>
      </c>
      <c r="J13" s="64">
        <f t="shared" si="3"/>
        <v>1227634</v>
      </c>
      <c r="K13" s="64">
        <f t="shared" si="3"/>
        <v>585379</v>
      </c>
      <c r="L13" s="64">
        <f t="shared" si="3"/>
        <v>769881</v>
      </c>
      <c r="M13" s="64">
        <f t="shared" si="3"/>
        <v>512991</v>
      </c>
      <c r="N13" s="64">
        <f t="shared" si="3"/>
        <v>434907</v>
      </c>
      <c r="O13" s="64">
        <f t="shared" si="3"/>
        <v>989695</v>
      </c>
      <c r="P13" s="64">
        <f t="shared" si="3"/>
        <v>525803</v>
      </c>
      <c r="Q13" s="64">
        <f t="shared" si="3"/>
        <v>1629889</v>
      </c>
      <c r="R13" s="64">
        <f t="shared" si="3"/>
        <v>979971</v>
      </c>
      <c r="S13" s="64">
        <f t="shared" si="3"/>
        <v>968005</v>
      </c>
      <c r="T13" s="64">
        <f t="shared" si="3"/>
        <v>0</v>
      </c>
      <c r="U13" s="64">
        <f t="shared" si="3"/>
        <v>1043188</v>
      </c>
      <c r="V13" s="64">
        <f t="shared" si="3"/>
        <v>0</v>
      </c>
      <c r="W13" s="64">
        <f t="shared" si="3"/>
        <v>818735</v>
      </c>
      <c r="X13" s="64">
        <f t="shared" si="3"/>
        <v>0</v>
      </c>
      <c r="Y13" s="64">
        <f t="shared" si="3"/>
        <v>489629</v>
      </c>
      <c r="Z13" s="64">
        <f t="shared" si="3"/>
        <v>0</v>
      </c>
      <c r="AA13" s="64">
        <f t="shared" si="3"/>
        <v>293766</v>
      </c>
      <c r="AB13" s="64">
        <f t="shared" si="3"/>
        <v>0</v>
      </c>
      <c r="AC13" s="64">
        <f t="shared" si="3"/>
        <v>1067398</v>
      </c>
      <c r="AD13" s="64">
        <f t="shared" si="3"/>
        <v>0</v>
      </c>
      <c r="AE13" s="64">
        <f t="shared" si="3"/>
        <v>9974047</v>
      </c>
      <c r="AF13" s="64">
        <f t="shared" si="3"/>
        <v>4426567</v>
      </c>
    </row>
    <row r="14" spans="1:32" x14ac:dyDescent="0.55000000000000004">
      <c r="A14" s="65" t="s">
        <v>88</v>
      </c>
      <c r="B14" s="66"/>
      <c r="C14" s="66"/>
      <c r="D14" s="66"/>
      <c r="E14" s="66"/>
      <c r="F14" s="66"/>
      <c r="G14" s="67">
        <f t="shared" ref="G14:AF14" si="4">G11+G12</f>
        <v>372051</v>
      </c>
      <c r="H14" s="67">
        <f t="shared" si="4"/>
        <v>248000</v>
      </c>
      <c r="I14" s="67">
        <f t="shared" si="4"/>
        <v>94798</v>
      </c>
      <c r="J14" s="67">
        <f t="shared" si="4"/>
        <v>634205</v>
      </c>
      <c r="K14" s="67">
        <f t="shared" si="4"/>
        <v>71326</v>
      </c>
      <c r="L14" s="67">
        <f t="shared" si="4"/>
        <v>49565</v>
      </c>
      <c r="M14" s="67">
        <f t="shared" si="4"/>
        <v>513773</v>
      </c>
      <c r="N14" s="67">
        <f t="shared" si="4"/>
        <v>115412</v>
      </c>
      <c r="O14" s="67">
        <f t="shared" si="4"/>
        <v>36830</v>
      </c>
      <c r="P14" s="67">
        <f t="shared" si="4"/>
        <v>605671</v>
      </c>
      <c r="Q14" s="67">
        <f t="shared" si="4"/>
        <v>174578</v>
      </c>
      <c r="R14" s="67">
        <f t="shared" si="4"/>
        <v>64220</v>
      </c>
      <c r="S14" s="67">
        <f t="shared" si="4"/>
        <v>223182</v>
      </c>
      <c r="T14" s="67">
        <f t="shared" si="4"/>
        <v>0</v>
      </c>
      <c r="U14" s="67">
        <f t="shared" si="4"/>
        <v>744023</v>
      </c>
      <c r="V14" s="67">
        <f t="shared" si="4"/>
        <v>0</v>
      </c>
      <c r="W14" s="67">
        <f t="shared" si="4"/>
        <v>59556</v>
      </c>
      <c r="X14" s="67">
        <f t="shared" si="4"/>
        <v>0</v>
      </c>
      <c r="Y14" s="67">
        <f t="shared" si="4"/>
        <v>55012</v>
      </c>
      <c r="Z14" s="67">
        <f t="shared" si="4"/>
        <v>0</v>
      </c>
      <c r="AA14" s="67">
        <f t="shared" si="4"/>
        <v>322843</v>
      </c>
      <c r="AB14" s="67">
        <f t="shared" si="4"/>
        <v>0</v>
      </c>
      <c r="AC14" s="67">
        <f t="shared" si="4"/>
        <v>44053</v>
      </c>
      <c r="AD14" s="67">
        <f t="shared" si="4"/>
        <v>0</v>
      </c>
      <c r="AE14" s="67">
        <f t="shared" si="4"/>
        <v>2712025</v>
      </c>
      <c r="AF14" s="67">
        <f t="shared" si="4"/>
        <v>1717073</v>
      </c>
    </row>
    <row r="15" spans="1:32" x14ac:dyDescent="0.55000000000000004">
      <c r="A15" s="41" t="s">
        <v>87</v>
      </c>
      <c r="B15" s="40" t="s">
        <v>32</v>
      </c>
      <c r="C15" s="39"/>
      <c r="D15" s="38"/>
      <c r="E15" s="38"/>
      <c r="F15" s="38"/>
      <c r="G15" s="37">
        <f t="shared" ref="G15:AF15" si="5">G7+G13</f>
        <v>2334787</v>
      </c>
      <c r="H15" s="37">
        <f t="shared" si="5"/>
        <v>1746811</v>
      </c>
      <c r="I15" s="37">
        <f t="shared" si="5"/>
        <v>2414854</v>
      </c>
      <c r="J15" s="37">
        <f t="shared" si="5"/>
        <v>2478434</v>
      </c>
      <c r="K15" s="37">
        <f t="shared" si="5"/>
        <v>1675479</v>
      </c>
      <c r="L15" s="37">
        <f t="shared" si="5"/>
        <v>1732881</v>
      </c>
      <c r="M15" s="37">
        <f t="shared" si="5"/>
        <v>1413691</v>
      </c>
      <c r="N15" s="37">
        <f t="shared" si="5"/>
        <v>1490807</v>
      </c>
      <c r="O15" s="37">
        <f t="shared" si="5"/>
        <v>2372595</v>
      </c>
      <c r="P15" s="37">
        <f t="shared" si="5"/>
        <v>1623803</v>
      </c>
      <c r="Q15" s="37">
        <f t="shared" si="5"/>
        <v>2937289</v>
      </c>
      <c r="R15" s="37">
        <f t="shared" si="5"/>
        <v>2371271</v>
      </c>
      <c r="S15" s="37">
        <f t="shared" si="5"/>
        <v>2495205</v>
      </c>
      <c r="T15" s="37">
        <f t="shared" si="5"/>
        <v>0</v>
      </c>
      <c r="U15" s="37">
        <f t="shared" si="5"/>
        <v>2539788</v>
      </c>
      <c r="V15" s="37">
        <f t="shared" si="5"/>
        <v>0</v>
      </c>
      <c r="W15" s="37">
        <f t="shared" si="5"/>
        <v>2064035</v>
      </c>
      <c r="X15" s="37">
        <f t="shared" si="5"/>
        <v>0</v>
      </c>
      <c r="Y15" s="37">
        <f t="shared" si="5"/>
        <v>1641829</v>
      </c>
      <c r="Z15" s="37">
        <f t="shared" si="5"/>
        <v>0</v>
      </c>
      <c r="AA15" s="37">
        <f t="shared" si="5"/>
        <v>1652566</v>
      </c>
      <c r="AB15" s="37">
        <f t="shared" si="5"/>
        <v>0</v>
      </c>
      <c r="AC15" s="37">
        <f t="shared" si="5"/>
        <v>2284598</v>
      </c>
      <c r="AD15" s="37">
        <f t="shared" si="5"/>
        <v>0</v>
      </c>
      <c r="AE15" s="37">
        <f t="shared" si="5"/>
        <v>25505147</v>
      </c>
      <c r="AF15" s="37">
        <f t="shared" si="5"/>
        <v>11312767</v>
      </c>
    </row>
    <row r="16" spans="1:32" x14ac:dyDescent="0.55000000000000004">
      <c r="A16" s="23" t="s">
        <v>84</v>
      </c>
      <c r="B16" s="22" t="s">
        <v>84</v>
      </c>
      <c r="C16" s="21" t="s">
        <v>86</v>
      </c>
      <c r="D16" s="20"/>
      <c r="E16" s="20"/>
      <c r="F16" s="19"/>
      <c r="G16" s="31"/>
      <c r="H16" s="32"/>
      <c r="I16" s="31"/>
      <c r="J16" s="32"/>
      <c r="K16" s="31"/>
      <c r="L16" s="32"/>
      <c r="M16" s="31"/>
      <c r="N16" s="32"/>
      <c r="O16" s="31"/>
      <c r="P16" s="32"/>
      <c r="Q16" s="31"/>
      <c r="R16" s="32"/>
      <c r="S16" s="31"/>
      <c r="T16" s="32"/>
      <c r="U16" s="31"/>
      <c r="V16" s="32"/>
      <c r="W16" s="31"/>
      <c r="X16" s="32"/>
      <c r="Y16" s="31"/>
      <c r="Z16" s="32"/>
      <c r="AA16" s="18"/>
      <c r="AB16" s="17"/>
      <c r="AC16" s="18">
        <v>0</v>
      </c>
      <c r="AD16" s="18"/>
      <c r="AE16" s="17">
        <f t="shared" ref="AE16:AF18" si="6">G16+I16+K16+M16+O16+Q16+S16+U16+W16+Y16+AA16+AC16</f>
        <v>0</v>
      </c>
      <c r="AF16" s="16">
        <f t="shared" si="6"/>
        <v>0</v>
      </c>
    </row>
    <row r="17" spans="1:32" x14ac:dyDescent="0.55000000000000004">
      <c r="A17" s="23"/>
      <c r="B17" s="22" t="s">
        <v>84</v>
      </c>
      <c r="C17" s="21" t="s">
        <v>85</v>
      </c>
      <c r="D17" s="20"/>
      <c r="E17" s="20"/>
      <c r="F17" s="19"/>
      <c r="G17" s="31"/>
      <c r="H17" s="32"/>
      <c r="I17" s="31"/>
      <c r="J17" s="32"/>
      <c r="K17" s="31"/>
      <c r="L17" s="32"/>
      <c r="M17" s="31"/>
      <c r="N17" s="32"/>
      <c r="O17" s="31"/>
      <c r="P17" s="32"/>
      <c r="Q17" s="31"/>
      <c r="R17" s="32"/>
      <c r="S17" s="31"/>
      <c r="T17" s="32"/>
      <c r="U17" s="31"/>
      <c r="V17" s="32"/>
      <c r="W17" s="31"/>
      <c r="X17" s="32"/>
      <c r="Y17" s="31"/>
      <c r="Z17" s="32"/>
      <c r="AA17" s="18"/>
      <c r="AB17" s="17"/>
      <c r="AC17" s="18"/>
      <c r="AD17" s="18"/>
      <c r="AE17" s="17">
        <f t="shared" si="6"/>
        <v>0</v>
      </c>
      <c r="AF17" s="16">
        <f t="shared" si="6"/>
        <v>0</v>
      </c>
    </row>
    <row r="18" spans="1:32" x14ac:dyDescent="0.55000000000000004">
      <c r="A18" s="23"/>
      <c r="B18" s="22" t="s">
        <v>84</v>
      </c>
      <c r="C18" s="21" t="s">
        <v>83</v>
      </c>
      <c r="D18" s="20"/>
      <c r="E18" s="20"/>
      <c r="F18" s="19"/>
      <c r="G18" s="31">
        <v>294546</v>
      </c>
      <c r="H18" s="32">
        <v>300000</v>
      </c>
      <c r="I18" s="31">
        <v>294576</v>
      </c>
      <c r="J18" s="32">
        <v>300000</v>
      </c>
      <c r="K18" s="31">
        <v>300000</v>
      </c>
      <c r="L18" s="32">
        <v>300000</v>
      </c>
      <c r="M18" s="31">
        <v>300000</v>
      </c>
      <c r="N18" s="32">
        <v>300000</v>
      </c>
      <c r="O18" s="31">
        <v>300000</v>
      </c>
      <c r="P18" s="32">
        <v>300000</v>
      </c>
      <c r="Q18" s="31">
        <v>300000</v>
      </c>
      <c r="R18" s="32"/>
      <c r="S18" s="31">
        <v>300000</v>
      </c>
      <c r="T18" s="32"/>
      <c r="U18" s="31">
        <v>300000</v>
      </c>
      <c r="V18" s="32"/>
      <c r="W18" s="31">
        <v>300000</v>
      </c>
      <c r="X18" s="32"/>
      <c r="Y18" s="31">
        <v>300000</v>
      </c>
      <c r="Z18" s="32"/>
      <c r="AA18" s="18">
        <v>300000</v>
      </c>
      <c r="AB18" s="17"/>
      <c r="AC18" s="18">
        <v>300000</v>
      </c>
      <c r="AD18" s="18"/>
      <c r="AE18" s="17">
        <f t="shared" si="6"/>
        <v>3589122</v>
      </c>
      <c r="AF18" s="16">
        <f t="shared" si="6"/>
        <v>1500000</v>
      </c>
    </row>
    <row r="19" spans="1:32" ht="18.5" thickBot="1" x14ac:dyDescent="0.6">
      <c r="A19" s="30"/>
      <c r="B19" s="29" t="s">
        <v>82</v>
      </c>
      <c r="C19" s="28"/>
      <c r="D19" s="27"/>
      <c r="E19" s="27"/>
      <c r="F19" s="26"/>
      <c r="G19" s="53">
        <f t="shared" ref="G19:AF19" si="7">SUM(G16:G18)</f>
        <v>294546</v>
      </c>
      <c r="H19" s="53">
        <f t="shared" si="7"/>
        <v>300000</v>
      </c>
      <c r="I19" s="53">
        <f t="shared" si="7"/>
        <v>294576</v>
      </c>
      <c r="J19" s="53">
        <f t="shared" si="7"/>
        <v>300000</v>
      </c>
      <c r="K19" s="53">
        <f t="shared" si="7"/>
        <v>300000</v>
      </c>
      <c r="L19" s="53">
        <f t="shared" si="7"/>
        <v>300000</v>
      </c>
      <c r="M19" s="53">
        <f t="shared" si="7"/>
        <v>300000</v>
      </c>
      <c r="N19" s="53">
        <f t="shared" si="7"/>
        <v>300000</v>
      </c>
      <c r="O19" s="53">
        <f t="shared" si="7"/>
        <v>300000</v>
      </c>
      <c r="P19" s="53">
        <f t="shared" si="7"/>
        <v>300000</v>
      </c>
      <c r="Q19" s="53">
        <f t="shared" si="7"/>
        <v>300000</v>
      </c>
      <c r="R19" s="53">
        <f t="shared" si="7"/>
        <v>0</v>
      </c>
      <c r="S19" s="53">
        <f t="shared" si="7"/>
        <v>300000</v>
      </c>
      <c r="T19" s="53">
        <f t="shared" si="7"/>
        <v>0</v>
      </c>
      <c r="U19" s="53">
        <f t="shared" si="7"/>
        <v>300000</v>
      </c>
      <c r="V19" s="53">
        <f t="shared" si="7"/>
        <v>0</v>
      </c>
      <c r="W19" s="53">
        <f t="shared" si="7"/>
        <v>300000</v>
      </c>
      <c r="X19" s="53">
        <f t="shared" si="7"/>
        <v>0</v>
      </c>
      <c r="Y19" s="53">
        <f t="shared" si="7"/>
        <v>300000</v>
      </c>
      <c r="Z19" s="53">
        <f t="shared" si="7"/>
        <v>0</v>
      </c>
      <c r="AA19" s="53">
        <f t="shared" si="7"/>
        <v>300000</v>
      </c>
      <c r="AB19" s="53">
        <f t="shared" si="7"/>
        <v>0</v>
      </c>
      <c r="AC19" s="53">
        <f t="shared" si="7"/>
        <v>300000</v>
      </c>
      <c r="AD19" s="53">
        <f t="shared" si="7"/>
        <v>0</v>
      </c>
      <c r="AE19" s="53">
        <f t="shared" si="7"/>
        <v>3589122</v>
      </c>
      <c r="AF19" s="53">
        <f t="shared" si="7"/>
        <v>1500000</v>
      </c>
    </row>
    <row r="20" spans="1:32" ht="18.5" thickBot="1" x14ac:dyDescent="0.6">
      <c r="A20" s="34" t="s">
        <v>30</v>
      </c>
      <c r="B20" s="20" t="s">
        <v>29</v>
      </c>
      <c r="C20" s="21" t="s">
        <v>28</v>
      </c>
      <c r="D20" s="20" t="s">
        <v>27</v>
      </c>
      <c r="E20" s="20"/>
      <c r="F20" s="33" t="s">
        <v>26</v>
      </c>
      <c r="G20" s="14" t="s">
        <v>25</v>
      </c>
      <c r="H20" s="15" t="s">
        <v>24</v>
      </c>
      <c r="I20" s="14" t="s">
        <v>23</v>
      </c>
      <c r="J20" s="15" t="s">
        <v>22</v>
      </c>
      <c r="K20" s="14" t="s">
        <v>21</v>
      </c>
      <c r="L20" s="15" t="s">
        <v>20</v>
      </c>
      <c r="M20" s="14" t="s">
        <v>19</v>
      </c>
      <c r="N20" s="15" t="s">
        <v>18</v>
      </c>
      <c r="O20" s="14" t="s">
        <v>17</v>
      </c>
      <c r="P20" s="15" t="s">
        <v>16</v>
      </c>
      <c r="Q20" s="14" t="s">
        <v>15</v>
      </c>
      <c r="R20" s="15" t="s">
        <v>14</v>
      </c>
      <c r="S20" s="14" t="s">
        <v>13</v>
      </c>
      <c r="T20" s="15" t="s">
        <v>12</v>
      </c>
      <c r="U20" s="14" t="s">
        <v>11</v>
      </c>
      <c r="V20" s="15" t="s">
        <v>10</v>
      </c>
      <c r="W20" s="14" t="s">
        <v>9</v>
      </c>
      <c r="X20" s="15" t="s">
        <v>8</v>
      </c>
      <c r="Y20" s="14" t="s">
        <v>7</v>
      </c>
      <c r="Z20" s="15" t="s">
        <v>6</v>
      </c>
      <c r="AA20" s="14" t="s">
        <v>5</v>
      </c>
      <c r="AB20" s="15" t="s">
        <v>4</v>
      </c>
      <c r="AC20" s="14" t="s">
        <v>3</v>
      </c>
      <c r="AD20" s="15" t="s">
        <v>2</v>
      </c>
      <c r="AE20" s="14" t="s">
        <v>112</v>
      </c>
      <c r="AF20" s="13" t="s">
        <v>113</v>
      </c>
    </row>
    <row r="21" spans="1:32" x14ac:dyDescent="0.55000000000000004">
      <c r="A21" s="23" t="s">
        <v>81</v>
      </c>
      <c r="B21" s="22" t="s">
        <v>80</v>
      </c>
      <c r="C21" s="21" t="s">
        <v>62</v>
      </c>
      <c r="D21" s="20" t="s">
        <v>79</v>
      </c>
      <c r="E21" s="20">
        <v>6</v>
      </c>
      <c r="F21" s="19" t="s">
        <v>78</v>
      </c>
      <c r="G21" s="31">
        <v>11578</v>
      </c>
      <c r="H21" s="32">
        <v>10543</v>
      </c>
      <c r="I21" s="31">
        <v>12844</v>
      </c>
      <c r="J21" s="32">
        <v>11899</v>
      </c>
      <c r="K21" s="31">
        <v>11873</v>
      </c>
      <c r="L21" s="32">
        <v>12729</v>
      </c>
      <c r="M21" s="31">
        <v>12824</v>
      </c>
      <c r="N21" s="32">
        <v>14409</v>
      </c>
      <c r="O21" s="31">
        <v>11528</v>
      </c>
      <c r="P21" s="32">
        <v>11947</v>
      </c>
      <c r="Q21" s="31">
        <v>11191</v>
      </c>
      <c r="R21" s="32">
        <v>9784</v>
      </c>
      <c r="S21" s="31">
        <v>0</v>
      </c>
      <c r="T21" s="32"/>
      <c r="U21" s="31">
        <v>12502</v>
      </c>
      <c r="V21" s="32"/>
      <c r="W21" s="31">
        <v>13029</v>
      </c>
      <c r="X21" s="32"/>
      <c r="Y21" s="31">
        <v>13974</v>
      </c>
      <c r="Z21" s="32"/>
      <c r="AA21" s="18">
        <v>15307</v>
      </c>
      <c r="AB21" s="17"/>
      <c r="AC21" s="18">
        <v>15239</v>
      </c>
      <c r="AD21" s="18"/>
      <c r="AE21" s="60">
        <f>G21+I21+K21+M21+O21+Q21+S21+U21+W21+Y21+AA21+AC21</f>
        <v>141889</v>
      </c>
      <c r="AF21" s="16">
        <f>H21+J21+L21+N21+P21+R21+T21+V21+X21+Z21+AB21+AD21</f>
        <v>71311</v>
      </c>
    </row>
    <row r="22" spans="1:32" x14ac:dyDescent="0.55000000000000004">
      <c r="A22" s="23" t="s">
        <v>77</v>
      </c>
      <c r="B22" s="22" t="s">
        <v>76</v>
      </c>
      <c r="C22" s="21" t="s">
        <v>62</v>
      </c>
      <c r="D22" s="20" t="s">
        <v>75</v>
      </c>
      <c r="E22" s="20">
        <v>24</v>
      </c>
      <c r="F22" s="19" t="s">
        <v>74</v>
      </c>
      <c r="G22" s="31">
        <v>5579</v>
      </c>
      <c r="H22" s="32">
        <v>4241</v>
      </c>
      <c r="I22" s="31">
        <v>4241</v>
      </c>
      <c r="J22" s="32">
        <v>5579</v>
      </c>
      <c r="K22" s="31">
        <v>5055</v>
      </c>
      <c r="L22" s="32">
        <v>5579</v>
      </c>
      <c r="M22" s="31">
        <v>4532</v>
      </c>
      <c r="N22" s="32">
        <v>4386</v>
      </c>
      <c r="O22" s="31"/>
      <c r="P22" s="32">
        <v>4386</v>
      </c>
      <c r="Q22" s="31"/>
      <c r="R22" s="32">
        <v>4793</v>
      </c>
      <c r="S22" s="31">
        <v>4793</v>
      </c>
      <c r="T22" s="32"/>
      <c r="U22" s="31">
        <v>0</v>
      </c>
      <c r="V22" s="32"/>
      <c r="W22" s="31">
        <v>1522</v>
      </c>
      <c r="X22" s="32"/>
      <c r="Y22" s="31">
        <v>0</v>
      </c>
      <c r="Z22" s="32"/>
      <c r="AA22" s="18">
        <v>2743</v>
      </c>
      <c r="AB22" s="17"/>
      <c r="AC22" s="18"/>
      <c r="AD22" s="18"/>
      <c r="AE22" s="60">
        <f>G22+I22+K22+M22+O22+Q22+S22+U22+W22+Y22+AA22+AC22</f>
        <v>28465</v>
      </c>
      <c r="AF22" s="16">
        <f>H22+J22+L22+N22+P22+R22+T22+V22+X22+Z22+AB22+AD22</f>
        <v>28964</v>
      </c>
    </row>
    <row r="23" spans="1:32" x14ac:dyDescent="0.55000000000000004">
      <c r="A23" s="36" t="s">
        <v>73</v>
      </c>
      <c r="B23" s="28"/>
      <c r="C23" s="28"/>
      <c r="D23" s="27"/>
      <c r="E23" s="27"/>
      <c r="F23" s="35"/>
      <c r="G23" s="53">
        <f t="shared" ref="G23:AF23" si="8">SUM(G21:G22)</f>
        <v>17157</v>
      </c>
      <c r="H23" s="53">
        <f t="shared" si="8"/>
        <v>14784</v>
      </c>
      <c r="I23" s="53">
        <f t="shared" si="8"/>
        <v>17085</v>
      </c>
      <c r="J23" s="53">
        <f t="shared" si="8"/>
        <v>17478</v>
      </c>
      <c r="K23" s="53">
        <f t="shared" si="8"/>
        <v>16928</v>
      </c>
      <c r="L23" s="53">
        <f t="shared" si="8"/>
        <v>18308</v>
      </c>
      <c r="M23" s="53">
        <f t="shared" si="8"/>
        <v>17356</v>
      </c>
      <c r="N23" s="53">
        <f t="shared" si="8"/>
        <v>18795</v>
      </c>
      <c r="O23" s="53">
        <f t="shared" si="8"/>
        <v>11528</v>
      </c>
      <c r="P23" s="53">
        <f t="shared" si="8"/>
        <v>16333</v>
      </c>
      <c r="Q23" s="53">
        <f t="shared" si="8"/>
        <v>11191</v>
      </c>
      <c r="R23" s="53">
        <f t="shared" si="8"/>
        <v>14577</v>
      </c>
      <c r="S23" s="53">
        <f t="shared" si="8"/>
        <v>4793</v>
      </c>
      <c r="T23" s="53">
        <f t="shared" si="8"/>
        <v>0</v>
      </c>
      <c r="U23" s="53">
        <f t="shared" si="8"/>
        <v>12502</v>
      </c>
      <c r="V23" s="53">
        <f t="shared" si="8"/>
        <v>0</v>
      </c>
      <c r="W23" s="53">
        <f t="shared" si="8"/>
        <v>14551</v>
      </c>
      <c r="X23" s="53">
        <f t="shared" si="8"/>
        <v>0</v>
      </c>
      <c r="Y23" s="53">
        <f t="shared" si="8"/>
        <v>13974</v>
      </c>
      <c r="Z23" s="53">
        <f t="shared" si="8"/>
        <v>0</v>
      </c>
      <c r="AA23" s="53">
        <f t="shared" si="8"/>
        <v>18050</v>
      </c>
      <c r="AB23" s="53">
        <f t="shared" si="8"/>
        <v>0</v>
      </c>
      <c r="AC23" s="53">
        <f t="shared" si="8"/>
        <v>15239</v>
      </c>
      <c r="AD23" s="53">
        <f t="shared" si="8"/>
        <v>0</v>
      </c>
      <c r="AE23" s="53">
        <f t="shared" si="8"/>
        <v>170354</v>
      </c>
      <c r="AF23" s="53">
        <f t="shared" si="8"/>
        <v>100275</v>
      </c>
    </row>
    <row r="24" spans="1:32" x14ac:dyDescent="0.55000000000000004">
      <c r="A24" s="23" t="s">
        <v>72</v>
      </c>
      <c r="B24" s="22" t="s">
        <v>72</v>
      </c>
      <c r="C24" s="21" t="s">
        <v>71</v>
      </c>
      <c r="D24" s="20"/>
      <c r="E24" s="20">
        <v>28</v>
      </c>
      <c r="F24" s="19" t="s">
        <v>70</v>
      </c>
      <c r="G24" s="31">
        <v>37220</v>
      </c>
      <c r="H24" s="32">
        <v>36886</v>
      </c>
      <c r="I24" s="31">
        <v>36070</v>
      </c>
      <c r="J24" s="32">
        <v>37367</v>
      </c>
      <c r="K24" s="31">
        <v>38085</v>
      </c>
      <c r="L24" s="32">
        <v>37709</v>
      </c>
      <c r="M24" s="31">
        <v>36419</v>
      </c>
      <c r="N24" s="32">
        <v>37781</v>
      </c>
      <c r="O24" s="31">
        <v>35641</v>
      </c>
      <c r="P24" s="32">
        <v>38203</v>
      </c>
      <c r="Q24" s="31">
        <v>35090</v>
      </c>
      <c r="R24" s="32">
        <v>38477</v>
      </c>
      <c r="S24" s="31">
        <v>37642</v>
      </c>
      <c r="T24" s="32">
        <v>37642</v>
      </c>
      <c r="U24" s="31">
        <v>34878</v>
      </c>
      <c r="V24" s="32"/>
      <c r="W24" s="31">
        <v>34760</v>
      </c>
      <c r="X24" s="32"/>
      <c r="Y24" s="31">
        <v>35545</v>
      </c>
      <c r="Z24" s="32"/>
      <c r="AA24" s="18">
        <v>35738</v>
      </c>
      <c r="AB24" s="17"/>
      <c r="AC24" s="18">
        <v>0</v>
      </c>
      <c r="AD24" s="18"/>
      <c r="AE24" s="60">
        <f t="shared" ref="AE24:AF26" si="9">G24+I24+K24+M24+O24+Q24+S24+U24+W24+Y24+AA24+AC24</f>
        <v>397088</v>
      </c>
      <c r="AF24" s="16">
        <f t="shared" si="9"/>
        <v>264065</v>
      </c>
    </row>
    <row r="25" spans="1:32" x14ac:dyDescent="0.55000000000000004">
      <c r="A25" s="23"/>
      <c r="B25" s="22"/>
      <c r="C25" s="21" t="s">
        <v>69</v>
      </c>
      <c r="D25" s="20"/>
      <c r="E25" s="20">
        <v>28</v>
      </c>
      <c r="F25" s="19" t="s">
        <v>68</v>
      </c>
      <c r="G25" s="31">
        <v>20714</v>
      </c>
      <c r="H25" s="32">
        <v>20528</v>
      </c>
      <c r="I25" s="31">
        <v>20073</v>
      </c>
      <c r="J25" s="32">
        <v>20795</v>
      </c>
      <c r="K25" s="31">
        <v>21195</v>
      </c>
      <c r="L25" s="32">
        <v>20986</v>
      </c>
      <c r="M25" s="31">
        <v>20268</v>
      </c>
      <c r="N25" s="32">
        <v>21026</v>
      </c>
      <c r="O25" s="31">
        <v>19835</v>
      </c>
      <c r="P25" s="32">
        <v>21260</v>
      </c>
      <c r="Q25" s="31">
        <v>19528</v>
      </c>
      <c r="R25" s="32">
        <v>21413</v>
      </c>
      <c r="S25" s="31">
        <v>19160</v>
      </c>
      <c r="T25" s="32">
        <v>20948</v>
      </c>
      <c r="U25" s="31">
        <v>19410</v>
      </c>
      <c r="V25" s="32"/>
      <c r="W25" s="31">
        <v>19345</v>
      </c>
      <c r="X25" s="32"/>
      <c r="Y25" s="31">
        <v>19781</v>
      </c>
      <c r="Z25" s="32"/>
      <c r="AA25" s="18">
        <v>19889</v>
      </c>
      <c r="AB25" s="17"/>
      <c r="AC25" s="18">
        <v>20156</v>
      </c>
      <c r="AD25" s="18"/>
      <c r="AE25" s="60">
        <f t="shared" si="9"/>
        <v>239354</v>
      </c>
      <c r="AF25" s="16">
        <f t="shared" si="9"/>
        <v>146956</v>
      </c>
    </row>
    <row r="26" spans="1:32" x14ac:dyDescent="0.55000000000000004">
      <c r="A26" s="23"/>
      <c r="B26" s="22"/>
      <c r="C26" s="21" t="s">
        <v>67</v>
      </c>
      <c r="D26" s="20"/>
      <c r="E26" s="20"/>
      <c r="F26" s="19"/>
      <c r="G26" s="17"/>
      <c r="H26" s="17"/>
      <c r="I26" s="17"/>
      <c r="J26" s="17">
        <v>2540</v>
      </c>
      <c r="K26" s="17"/>
      <c r="L26" s="17">
        <v>12040</v>
      </c>
      <c r="M26" s="17"/>
      <c r="N26" s="17"/>
      <c r="O26" s="17"/>
      <c r="P26" s="17">
        <v>29600</v>
      </c>
      <c r="Q26" s="17">
        <v>20890</v>
      </c>
      <c r="R26" s="17">
        <v>-16350</v>
      </c>
      <c r="S26" s="17">
        <v>6320</v>
      </c>
      <c r="T26" s="17"/>
      <c r="U26" s="17"/>
      <c r="V26" s="17"/>
      <c r="W26" s="17"/>
      <c r="X26" s="17"/>
      <c r="Y26" s="17"/>
      <c r="Z26" s="17"/>
      <c r="AA26" s="18">
        <v>184060</v>
      </c>
      <c r="AB26" s="17"/>
      <c r="AC26" s="18">
        <v>36350</v>
      </c>
      <c r="AD26" s="18"/>
      <c r="AE26" s="60">
        <f t="shared" si="9"/>
        <v>247620</v>
      </c>
      <c r="AF26" s="16">
        <f t="shared" si="9"/>
        <v>27830</v>
      </c>
    </row>
    <row r="27" spans="1:32" x14ac:dyDescent="0.55000000000000004">
      <c r="A27" s="30" t="s">
        <v>66</v>
      </c>
      <c r="B27" s="29"/>
      <c r="C27" s="28"/>
      <c r="D27" s="27"/>
      <c r="E27" s="27"/>
      <c r="F27" s="26"/>
      <c r="G27" s="53">
        <f t="shared" ref="G27:AF27" si="10">SUM(G24:G26)</f>
        <v>57934</v>
      </c>
      <c r="H27" s="53">
        <f t="shared" si="10"/>
        <v>57414</v>
      </c>
      <c r="I27" s="53">
        <f t="shared" si="10"/>
        <v>56143</v>
      </c>
      <c r="J27" s="53">
        <f t="shared" si="10"/>
        <v>60702</v>
      </c>
      <c r="K27" s="53">
        <f t="shared" si="10"/>
        <v>59280</v>
      </c>
      <c r="L27" s="53">
        <f t="shared" si="10"/>
        <v>70735</v>
      </c>
      <c r="M27" s="53">
        <f t="shared" si="10"/>
        <v>56687</v>
      </c>
      <c r="N27" s="53">
        <f t="shared" si="10"/>
        <v>58807</v>
      </c>
      <c r="O27" s="53">
        <f t="shared" si="10"/>
        <v>55476</v>
      </c>
      <c r="P27" s="53">
        <f t="shared" si="10"/>
        <v>89063</v>
      </c>
      <c r="Q27" s="53">
        <f t="shared" si="10"/>
        <v>75508</v>
      </c>
      <c r="R27" s="53">
        <f t="shared" si="10"/>
        <v>43540</v>
      </c>
      <c r="S27" s="53">
        <f t="shared" si="10"/>
        <v>63122</v>
      </c>
      <c r="T27" s="53">
        <f t="shared" si="10"/>
        <v>58590</v>
      </c>
      <c r="U27" s="53">
        <f t="shared" si="10"/>
        <v>54288</v>
      </c>
      <c r="V27" s="53">
        <f t="shared" si="10"/>
        <v>0</v>
      </c>
      <c r="W27" s="53">
        <f t="shared" si="10"/>
        <v>54105</v>
      </c>
      <c r="X27" s="53">
        <f t="shared" si="10"/>
        <v>0</v>
      </c>
      <c r="Y27" s="53">
        <f t="shared" si="10"/>
        <v>55326</v>
      </c>
      <c r="Z27" s="53">
        <f t="shared" si="10"/>
        <v>0</v>
      </c>
      <c r="AA27" s="53">
        <f t="shared" si="10"/>
        <v>239687</v>
      </c>
      <c r="AB27" s="53">
        <f t="shared" si="10"/>
        <v>0</v>
      </c>
      <c r="AC27" s="53">
        <f t="shared" si="10"/>
        <v>56506</v>
      </c>
      <c r="AD27" s="53">
        <f t="shared" si="10"/>
        <v>0</v>
      </c>
      <c r="AE27" s="53">
        <f t="shared" si="10"/>
        <v>884062</v>
      </c>
      <c r="AF27" s="53">
        <f t="shared" si="10"/>
        <v>438851</v>
      </c>
    </row>
    <row r="28" spans="1:32" x14ac:dyDescent="0.55000000000000004">
      <c r="A28" s="23" t="s">
        <v>65</v>
      </c>
      <c r="B28" s="22"/>
      <c r="C28" s="22"/>
      <c r="D28" s="22"/>
      <c r="E28" s="22"/>
      <c r="F28" s="22"/>
      <c r="G28" s="54">
        <v>49088</v>
      </c>
      <c r="H28" s="58">
        <v>42482</v>
      </c>
      <c r="I28" s="54">
        <v>55546</v>
      </c>
      <c r="J28" s="58">
        <v>43590</v>
      </c>
      <c r="K28" s="54">
        <v>50063</v>
      </c>
      <c r="L28" s="58">
        <v>45436</v>
      </c>
      <c r="M28" s="54"/>
      <c r="N28" s="58">
        <v>44163</v>
      </c>
      <c r="O28" s="54">
        <v>62994</v>
      </c>
      <c r="P28" s="58">
        <v>48665</v>
      </c>
      <c r="Q28" s="54">
        <v>43024</v>
      </c>
      <c r="R28" s="58"/>
      <c r="S28" s="54">
        <v>43222</v>
      </c>
      <c r="T28" s="58"/>
      <c r="U28" s="54">
        <v>43635</v>
      </c>
      <c r="V28" s="58"/>
      <c r="W28" s="54">
        <v>44267</v>
      </c>
      <c r="X28" s="58"/>
      <c r="Y28" s="54">
        <v>43001</v>
      </c>
      <c r="Z28" s="58"/>
      <c r="AA28" s="54">
        <v>42908</v>
      </c>
      <c r="AB28" s="58"/>
      <c r="AC28" s="54">
        <v>42668</v>
      </c>
      <c r="AD28" s="54"/>
      <c r="AE28" s="60">
        <f t="shared" ref="AE28:AF30" si="11">G28+I28+K28+M28+O28+Q28+S28+U28+W28+Y28+AA28+AC28</f>
        <v>520416</v>
      </c>
      <c r="AF28" s="16">
        <f t="shared" si="11"/>
        <v>224336</v>
      </c>
    </row>
    <row r="29" spans="1:32" x14ac:dyDescent="0.55000000000000004">
      <c r="A29" s="23" t="s">
        <v>64</v>
      </c>
      <c r="B29" s="22" t="s">
        <v>63</v>
      </c>
      <c r="C29" s="21" t="s">
        <v>62</v>
      </c>
      <c r="D29" s="20"/>
      <c r="E29" s="20"/>
      <c r="F29" s="19" t="s">
        <v>61</v>
      </c>
      <c r="G29" s="31">
        <v>4499</v>
      </c>
      <c r="H29" s="32">
        <v>4499</v>
      </c>
      <c r="I29" s="31">
        <v>4499</v>
      </c>
      <c r="J29" s="32">
        <v>5060</v>
      </c>
      <c r="K29" s="31">
        <v>4499</v>
      </c>
      <c r="L29" s="32">
        <v>4499</v>
      </c>
      <c r="M29" s="31">
        <v>4499</v>
      </c>
      <c r="N29" s="32">
        <v>4499</v>
      </c>
      <c r="O29" s="31">
        <v>4499</v>
      </c>
      <c r="P29" s="32">
        <v>4499</v>
      </c>
      <c r="Q29" s="31">
        <v>4499</v>
      </c>
      <c r="R29" s="32"/>
      <c r="S29" s="31">
        <v>4499</v>
      </c>
      <c r="T29" s="32"/>
      <c r="U29" s="31">
        <v>4499</v>
      </c>
      <c r="V29" s="32"/>
      <c r="W29" s="31">
        <v>4499</v>
      </c>
      <c r="X29" s="32"/>
      <c r="Y29" s="31">
        <v>4499</v>
      </c>
      <c r="Z29" s="32"/>
      <c r="AA29" s="18">
        <v>4499</v>
      </c>
      <c r="AB29" s="17"/>
      <c r="AC29" s="18">
        <v>4499</v>
      </c>
      <c r="AD29" s="18"/>
      <c r="AE29" s="60">
        <f t="shared" si="11"/>
        <v>53988</v>
      </c>
      <c r="AF29" s="16">
        <f t="shared" si="11"/>
        <v>23056</v>
      </c>
    </row>
    <row r="30" spans="1:32" x14ac:dyDescent="0.55000000000000004">
      <c r="A30" s="23"/>
      <c r="B30" s="22" t="s">
        <v>60</v>
      </c>
      <c r="C30" s="21" t="s">
        <v>59</v>
      </c>
      <c r="D30" s="20"/>
      <c r="E30" s="20"/>
      <c r="F30" s="19"/>
      <c r="G30" s="31">
        <v>5210</v>
      </c>
      <c r="H30" s="32">
        <v>5012</v>
      </c>
      <c r="I30" s="31">
        <v>4746</v>
      </c>
      <c r="J30" s="32">
        <v>4499</v>
      </c>
      <c r="K30" s="31">
        <v>4887</v>
      </c>
      <c r="L30" s="32">
        <v>46176</v>
      </c>
      <c r="M30" s="31">
        <v>37776</v>
      </c>
      <c r="N30" s="32">
        <v>5082</v>
      </c>
      <c r="O30" s="31">
        <v>4697</v>
      </c>
      <c r="P30" s="32">
        <v>16996</v>
      </c>
      <c r="Q30" s="31">
        <v>4681</v>
      </c>
      <c r="R30" s="32">
        <v>7038</v>
      </c>
      <c r="S30" s="31">
        <v>4646</v>
      </c>
      <c r="T30" s="32"/>
      <c r="U30" s="31">
        <v>4807</v>
      </c>
      <c r="V30" s="32"/>
      <c r="W30" s="31">
        <v>4843</v>
      </c>
      <c r="X30" s="32"/>
      <c r="Y30" s="31">
        <v>8821</v>
      </c>
      <c r="Z30" s="32"/>
      <c r="AA30" s="18">
        <v>4892</v>
      </c>
      <c r="AB30" s="17"/>
      <c r="AC30" s="18">
        <v>5816</v>
      </c>
      <c r="AD30" s="18"/>
      <c r="AE30" s="60">
        <f t="shared" si="11"/>
        <v>95822</v>
      </c>
      <c r="AF30" s="16">
        <f t="shared" si="11"/>
        <v>84803</v>
      </c>
    </row>
    <row r="31" spans="1:32" x14ac:dyDescent="0.55000000000000004">
      <c r="A31" s="30" t="s">
        <v>58</v>
      </c>
      <c r="B31" s="29"/>
      <c r="C31" s="28"/>
      <c r="D31" s="27"/>
      <c r="E31" s="27"/>
      <c r="F31" s="26"/>
      <c r="G31" s="53">
        <f t="shared" ref="G31:AF31" si="12">SUM(G28:G30)</f>
        <v>58797</v>
      </c>
      <c r="H31" s="53"/>
      <c r="I31" s="53">
        <f t="shared" si="12"/>
        <v>64791</v>
      </c>
      <c r="J31" s="53">
        <f t="shared" si="12"/>
        <v>53149</v>
      </c>
      <c r="K31" s="53">
        <f t="shared" si="12"/>
        <v>59449</v>
      </c>
      <c r="L31" s="53">
        <f t="shared" si="12"/>
        <v>96111</v>
      </c>
      <c r="M31" s="53">
        <f t="shared" si="12"/>
        <v>42275</v>
      </c>
      <c r="N31" s="53">
        <f t="shared" si="12"/>
        <v>53744</v>
      </c>
      <c r="O31" s="53">
        <f t="shared" si="12"/>
        <v>72190</v>
      </c>
      <c r="P31" s="53">
        <f t="shared" si="12"/>
        <v>70160</v>
      </c>
      <c r="Q31" s="53">
        <f t="shared" si="12"/>
        <v>52204</v>
      </c>
      <c r="R31" s="53">
        <f t="shared" si="12"/>
        <v>7038</v>
      </c>
      <c r="S31" s="53">
        <f t="shared" si="12"/>
        <v>52367</v>
      </c>
      <c r="T31" s="53">
        <f t="shared" si="12"/>
        <v>0</v>
      </c>
      <c r="U31" s="53">
        <f t="shared" si="12"/>
        <v>52941</v>
      </c>
      <c r="V31" s="53">
        <f t="shared" si="12"/>
        <v>0</v>
      </c>
      <c r="W31" s="53">
        <f t="shared" si="12"/>
        <v>53609</v>
      </c>
      <c r="X31" s="53">
        <f t="shared" si="12"/>
        <v>0</v>
      </c>
      <c r="Y31" s="53">
        <f t="shared" si="12"/>
        <v>56321</v>
      </c>
      <c r="Z31" s="53">
        <f t="shared" si="12"/>
        <v>0</v>
      </c>
      <c r="AA31" s="53">
        <f t="shared" si="12"/>
        <v>52299</v>
      </c>
      <c r="AB31" s="53">
        <f t="shared" si="12"/>
        <v>0</v>
      </c>
      <c r="AC31" s="53">
        <f t="shared" si="12"/>
        <v>52983</v>
      </c>
      <c r="AD31" s="53">
        <f t="shared" si="12"/>
        <v>0</v>
      </c>
      <c r="AE31" s="53">
        <f t="shared" si="12"/>
        <v>670226</v>
      </c>
      <c r="AF31" s="53">
        <f t="shared" si="12"/>
        <v>332195</v>
      </c>
    </row>
    <row r="32" spans="1:32" x14ac:dyDescent="0.55000000000000004">
      <c r="A32" s="23"/>
      <c r="B32" s="22" t="s">
        <v>54</v>
      </c>
      <c r="C32" s="21" t="s">
        <v>57</v>
      </c>
      <c r="D32" s="20"/>
      <c r="E32" s="20" t="s">
        <v>56</v>
      </c>
      <c r="F32" s="19" t="s">
        <v>55</v>
      </c>
      <c r="G32" s="18">
        <v>633597</v>
      </c>
      <c r="H32" s="17">
        <v>423917</v>
      </c>
      <c r="I32" s="18">
        <v>793198</v>
      </c>
      <c r="J32" s="17">
        <v>362003</v>
      </c>
      <c r="K32" s="18">
        <v>429651</v>
      </c>
      <c r="L32" s="17">
        <v>408644</v>
      </c>
      <c r="M32" s="18">
        <v>653073</v>
      </c>
      <c r="N32" s="17">
        <v>1246719</v>
      </c>
      <c r="O32" s="18">
        <v>373429</v>
      </c>
      <c r="P32" s="17">
        <v>435126</v>
      </c>
      <c r="Q32" s="18">
        <v>190348</v>
      </c>
      <c r="R32" s="17">
        <v>265677</v>
      </c>
      <c r="S32" s="18">
        <v>776422</v>
      </c>
      <c r="T32" s="17"/>
      <c r="U32" s="18">
        <v>223348</v>
      </c>
      <c r="V32" s="17"/>
      <c r="W32" s="18">
        <v>513461</v>
      </c>
      <c r="X32" s="17"/>
      <c r="Y32" s="18">
        <v>666721</v>
      </c>
      <c r="Z32" s="17"/>
      <c r="AA32" s="18">
        <v>260780</v>
      </c>
      <c r="AB32" s="17"/>
      <c r="AC32" s="18">
        <v>113015</v>
      </c>
      <c r="AD32" s="18"/>
      <c r="AE32" s="60">
        <f>G32+I32+K32+M32+O32+Q32+S32+U32+W32+Y32+AA32+AC32</f>
        <v>5627043</v>
      </c>
      <c r="AF32" s="16">
        <f>H32+J32+L32+N32+P32+R32+T32+V32+X32+Z32+AB32+AD32</f>
        <v>3142086</v>
      </c>
    </row>
    <row r="33" spans="1:32" x14ac:dyDescent="0.55000000000000004">
      <c r="A33" s="23"/>
      <c r="B33" s="22" t="s">
        <v>54</v>
      </c>
      <c r="C33" s="21" t="s">
        <v>53</v>
      </c>
      <c r="D33" s="20"/>
      <c r="E33" s="20"/>
      <c r="F33" s="19" t="s">
        <v>52</v>
      </c>
      <c r="G33" s="18">
        <v>256476</v>
      </c>
      <c r="H33" s="17">
        <v>22370</v>
      </c>
      <c r="I33" s="18">
        <v>55714</v>
      </c>
      <c r="J33" s="17">
        <v>3730</v>
      </c>
      <c r="K33" s="18">
        <v>14950</v>
      </c>
      <c r="L33" s="17">
        <v>8650</v>
      </c>
      <c r="M33" s="18">
        <v>10700</v>
      </c>
      <c r="N33" s="17">
        <v>11790</v>
      </c>
      <c r="O33" s="18">
        <v>22450</v>
      </c>
      <c r="P33" s="17">
        <v>123422</v>
      </c>
      <c r="Q33" s="18">
        <v>25506</v>
      </c>
      <c r="R33" s="17">
        <v>11480</v>
      </c>
      <c r="S33" s="18">
        <v>37676</v>
      </c>
      <c r="T33" s="17"/>
      <c r="U33" s="18">
        <v>29180</v>
      </c>
      <c r="V33" s="17"/>
      <c r="W33" s="18">
        <v>4520</v>
      </c>
      <c r="X33" s="17"/>
      <c r="Y33" s="18">
        <v>3500</v>
      </c>
      <c r="Z33" s="17"/>
      <c r="AA33" s="18">
        <v>6000</v>
      </c>
      <c r="AB33" s="17"/>
      <c r="AC33" s="18">
        <v>110572</v>
      </c>
      <c r="AD33" s="18"/>
      <c r="AE33" s="60">
        <f>G33+I33+K33+M33+O33+Q33+S33+U33+W33+Y33+AA33+AC33</f>
        <v>577244</v>
      </c>
      <c r="AF33" s="16">
        <f>H33+J33+L33+N33+P33+R33+T33+V33+X33+Z33+AB33+AD33</f>
        <v>181442</v>
      </c>
    </row>
    <row r="34" spans="1:32" x14ac:dyDescent="0.55000000000000004">
      <c r="A34" s="23"/>
      <c r="B34" s="22" t="s">
        <v>51</v>
      </c>
      <c r="C34" s="21"/>
      <c r="D34" s="20"/>
      <c r="E34" s="20"/>
      <c r="F34" s="19" t="s">
        <v>50</v>
      </c>
      <c r="G34" s="18">
        <v>30199</v>
      </c>
      <c r="H34" s="17">
        <v>12800</v>
      </c>
      <c r="I34" s="18">
        <v>35640</v>
      </c>
      <c r="J34" s="17"/>
      <c r="K34" s="18">
        <v>46538</v>
      </c>
      <c r="L34" s="17"/>
      <c r="M34" s="18">
        <v>53994</v>
      </c>
      <c r="N34" s="17">
        <v>266344</v>
      </c>
      <c r="O34" s="18">
        <v>29424</v>
      </c>
      <c r="P34" s="17">
        <v>21257</v>
      </c>
      <c r="Q34" s="18"/>
      <c r="R34" s="17">
        <v>45994</v>
      </c>
      <c r="S34" s="18">
        <v>0</v>
      </c>
      <c r="T34" s="17"/>
      <c r="U34" s="18">
        <v>0</v>
      </c>
      <c r="V34" s="17"/>
      <c r="W34" s="18">
        <v>31656</v>
      </c>
      <c r="X34" s="17"/>
      <c r="Y34" s="18">
        <v>37674</v>
      </c>
      <c r="Z34" s="17"/>
      <c r="AA34" s="18">
        <v>24900</v>
      </c>
      <c r="AB34" s="17"/>
      <c r="AC34" s="18">
        <v>43240</v>
      </c>
      <c r="AD34" s="18"/>
      <c r="AE34" s="60"/>
      <c r="AF34" s="16"/>
    </row>
    <row r="35" spans="1:32" x14ac:dyDescent="0.55000000000000004">
      <c r="A35" s="23"/>
      <c r="B35" s="22" t="s">
        <v>49</v>
      </c>
      <c r="C35" s="21"/>
      <c r="D35" s="20"/>
      <c r="E35" s="20"/>
      <c r="F35" s="19" t="s">
        <v>48</v>
      </c>
      <c r="G35" s="18">
        <v>60243</v>
      </c>
      <c r="H35" s="17">
        <v>35522</v>
      </c>
      <c r="I35" s="18">
        <v>22225</v>
      </c>
      <c r="J35" s="17">
        <v>38327</v>
      </c>
      <c r="K35" s="18">
        <v>19291</v>
      </c>
      <c r="L35" s="17">
        <v>20880</v>
      </c>
      <c r="M35" s="18">
        <v>9591</v>
      </c>
      <c r="N35" s="17">
        <v>15256</v>
      </c>
      <c r="O35" s="18">
        <v>24581</v>
      </c>
      <c r="P35" s="17">
        <v>8506</v>
      </c>
      <c r="Q35" s="18">
        <v>5427</v>
      </c>
      <c r="R35" s="17">
        <v>24842</v>
      </c>
      <c r="S35" s="18">
        <v>12547</v>
      </c>
      <c r="T35" s="17"/>
      <c r="U35" s="18">
        <v>18424</v>
      </c>
      <c r="V35" s="17"/>
      <c r="W35" s="18">
        <v>27615</v>
      </c>
      <c r="X35" s="17"/>
      <c r="Y35" s="18">
        <v>21662</v>
      </c>
      <c r="Z35" s="17"/>
      <c r="AA35" s="18">
        <v>39924</v>
      </c>
      <c r="AB35" s="17"/>
      <c r="AC35" s="18">
        <v>156174</v>
      </c>
      <c r="AD35" s="18"/>
      <c r="AE35" s="60">
        <f>G35+I35+K35+M35+O35+Q35+S35+U35+W35+Y35+AA35+AC35</f>
        <v>417704</v>
      </c>
      <c r="AF35" s="16">
        <f>H35+J35+L35+N35+P35+R35+T35+V35+X35+Z35+AB35+AD35</f>
        <v>143333</v>
      </c>
    </row>
    <row r="36" spans="1:32" x14ac:dyDescent="0.55000000000000004">
      <c r="A36" s="23"/>
      <c r="B36" s="22" t="s">
        <v>111</v>
      </c>
      <c r="C36" s="21"/>
      <c r="D36" s="20"/>
      <c r="E36" s="20"/>
      <c r="F36" s="19"/>
      <c r="G36" s="18"/>
      <c r="H36" s="17"/>
      <c r="I36" s="18"/>
      <c r="J36" s="17"/>
      <c r="K36" s="18"/>
      <c r="L36" s="17"/>
      <c r="M36" s="18"/>
      <c r="N36" s="17"/>
      <c r="O36" s="18"/>
      <c r="P36" s="17"/>
      <c r="Q36" s="18"/>
      <c r="R36" s="17"/>
      <c r="S36" s="18">
        <v>230000</v>
      </c>
      <c r="T36" s="17"/>
      <c r="U36" s="18"/>
      <c r="V36" s="17"/>
      <c r="W36" s="18"/>
      <c r="X36" s="17"/>
      <c r="Y36" s="18"/>
      <c r="Z36" s="17"/>
      <c r="AA36" s="18">
        <v>11600</v>
      </c>
      <c r="AB36" s="17"/>
      <c r="AC36" s="18"/>
      <c r="AD36" s="18"/>
      <c r="AE36" s="72"/>
      <c r="AF36" s="73"/>
    </row>
    <row r="37" spans="1:32" x14ac:dyDescent="0.55000000000000004">
      <c r="A37" s="30"/>
      <c r="B37" s="29" t="s">
        <v>32</v>
      </c>
      <c r="C37" s="28"/>
      <c r="D37" s="27"/>
      <c r="E37" s="27"/>
      <c r="F37" s="26"/>
      <c r="G37" s="53">
        <f t="shared" ref="G37:AF37" si="13">SUM(G32:G35)</f>
        <v>980515</v>
      </c>
      <c r="H37" s="53">
        <f t="shared" si="13"/>
        <v>494609</v>
      </c>
      <c r="I37" s="53">
        <f t="shared" si="13"/>
        <v>906777</v>
      </c>
      <c r="J37" s="53">
        <f t="shared" si="13"/>
        <v>404060</v>
      </c>
      <c r="K37" s="53">
        <f t="shared" si="13"/>
        <v>510430</v>
      </c>
      <c r="L37" s="53">
        <f t="shared" si="13"/>
        <v>438174</v>
      </c>
      <c r="M37" s="53">
        <f t="shared" si="13"/>
        <v>727358</v>
      </c>
      <c r="N37" s="53">
        <f t="shared" si="13"/>
        <v>1540109</v>
      </c>
      <c r="O37" s="53">
        <f t="shared" si="13"/>
        <v>449884</v>
      </c>
      <c r="P37" s="53">
        <f t="shared" si="13"/>
        <v>588311</v>
      </c>
      <c r="Q37" s="53">
        <f t="shared" si="13"/>
        <v>221281</v>
      </c>
      <c r="R37" s="53">
        <f t="shared" si="13"/>
        <v>347993</v>
      </c>
      <c r="S37" s="53">
        <f t="shared" si="13"/>
        <v>826645</v>
      </c>
      <c r="T37" s="53">
        <f t="shared" si="13"/>
        <v>0</v>
      </c>
      <c r="U37" s="53">
        <f t="shared" si="13"/>
        <v>270952</v>
      </c>
      <c r="V37" s="53">
        <f t="shared" si="13"/>
        <v>0</v>
      </c>
      <c r="W37" s="53">
        <f t="shared" si="13"/>
        <v>577252</v>
      </c>
      <c r="X37" s="53">
        <f t="shared" si="13"/>
        <v>0</v>
      </c>
      <c r="Y37" s="53">
        <f t="shared" si="13"/>
        <v>729557</v>
      </c>
      <c r="Z37" s="53">
        <f t="shared" si="13"/>
        <v>0</v>
      </c>
      <c r="AA37" s="53">
        <f t="shared" si="13"/>
        <v>331604</v>
      </c>
      <c r="AB37" s="53">
        <f t="shared" si="13"/>
        <v>0</v>
      </c>
      <c r="AC37" s="53">
        <f t="shared" si="13"/>
        <v>423001</v>
      </c>
      <c r="AD37" s="53">
        <f t="shared" si="13"/>
        <v>0</v>
      </c>
      <c r="AE37" s="53">
        <f t="shared" si="13"/>
        <v>6621991</v>
      </c>
      <c r="AF37" s="53">
        <f t="shared" si="13"/>
        <v>3466861</v>
      </c>
    </row>
    <row r="38" spans="1:32" x14ac:dyDescent="0.55000000000000004">
      <c r="A38" s="23" t="s">
        <v>121</v>
      </c>
      <c r="B38" s="21"/>
      <c r="C38" s="21"/>
      <c r="D38" s="20"/>
      <c r="E38" s="20"/>
      <c r="F38" s="19"/>
      <c r="G38" s="31">
        <v>30756</v>
      </c>
      <c r="H38" s="32"/>
      <c r="I38" s="31">
        <v>23210</v>
      </c>
      <c r="J38" s="32"/>
      <c r="K38" s="31">
        <v>23210</v>
      </c>
      <c r="L38" s="32"/>
      <c r="M38" s="31">
        <v>23210</v>
      </c>
      <c r="N38" s="32"/>
      <c r="O38" s="31">
        <v>23210</v>
      </c>
      <c r="P38" s="32"/>
      <c r="Q38" s="31">
        <v>23210</v>
      </c>
      <c r="R38" s="32"/>
      <c r="S38" s="31">
        <v>23210</v>
      </c>
      <c r="T38" s="32"/>
      <c r="U38" s="31">
        <v>23210</v>
      </c>
      <c r="V38" s="32"/>
      <c r="W38" s="31">
        <v>23210</v>
      </c>
      <c r="X38" s="32"/>
      <c r="Y38" s="31">
        <v>23210</v>
      </c>
      <c r="Z38" s="32"/>
      <c r="AA38" s="18">
        <v>23210</v>
      </c>
      <c r="AB38" s="17"/>
      <c r="AC38" s="18">
        <v>23210</v>
      </c>
      <c r="AD38" s="18"/>
      <c r="AE38" s="60">
        <f t="shared" ref="AE38:AE41" si="14">G38+I38+K38+M38+O38+Q38+S38+U38+W38+Y38+AA38+AC38</f>
        <v>286066</v>
      </c>
      <c r="AF38" s="16">
        <f t="shared" ref="AF38:AF40" si="15">H38+J38+L38+N38+P38+R38+T38+V38+X38+Z38+AB38+AD38</f>
        <v>0</v>
      </c>
    </row>
    <row r="39" spans="1:32" x14ac:dyDescent="0.55000000000000004">
      <c r="A39" s="23" t="s">
        <v>47</v>
      </c>
      <c r="B39" s="22" t="s">
        <v>46</v>
      </c>
      <c r="C39" s="21"/>
      <c r="D39" s="20"/>
      <c r="E39" s="20"/>
      <c r="F39" s="19"/>
      <c r="G39" s="18">
        <v>57950</v>
      </c>
      <c r="H39" s="17">
        <v>22000</v>
      </c>
      <c r="I39" s="18">
        <v>217800</v>
      </c>
      <c r="J39" s="17">
        <v>35000</v>
      </c>
      <c r="K39" s="18">
        <v>82000</v>
      </c>
      <c r="L39" s="17"/>
      <c r="M39" s="18">
        <v>22000</v>
      </c>
      <c r="N39" s="17">
        <v>27500</v>
      </c>
      <c r="O39" s="18">
        <v>3500</v>
      </c>
      <c r="P39" s="17">
        <v>54000</v>
      </c>
      <c r="Q39" s="18"/>
      <c r="R39" s="17">
        <v>22000</v>
      </c>
      <c r="S39" s="18">
        <v>24000</v>
      </c>
      <c r="T39" s="17"/>
      <c r="U39" s="18">
        <v>0</v>
      </c>
      <c r="V39" s="17"/>
      <c r="W39" s="18"/>
      <c r="X39" s="17"/>
      <c r="Y39" s="18"/>
      <c r="Z39" s="17"/>
      <c r="AA39" s="18">
        <v>35500</v>
      </c>
      <c r="AB39" s="17"/>
      <c r="AC39" s="18">
        <v>38500</v>
      </c>
      <c r="AD39" s="18"/>
      <c r="AE39" s="60">
        <f t="shared" si="14"/>
        <v>481250</v>
      </c>
      <c r="AF39" s="16">
        <f t="shared" si="15"/>
        <v>160500</v>
      </c>
    </row>
    <row r="40" spans="1:32" x14ac:dyDescent="0.55000000000000004">
      <c r="A40" s="23" t="s">
        <v>45</v>
      </c>
      <c r="B40" s="22"/>
      <c r="C40" s="21"/>
      <c r="D40" s="20"/>
      <c r="E40" s="20"/>
      <c r="F40" s="19"/>
      <c r="G40" s="18"/>
      <c r="H40" s="17"/>
      <c r="I40" s="18"/>
      <c r="J40" s="17"/>
      <c r="K40" s="18"/>
      <c r="L40" s="17"/>
      <c r="M40" s="18"/>
      <c r="N40" s="17"/>
      <c r="O40" s="18"/>
      <c r="P40" s="17"/>
      <c r="Q40" s="18"/>
      <c r="R40" s="17"/>
      <c r="S40" s="18">
        <v>87700</v>
      </c>
      <c r="T40" s="17"/>
      <c r="U40" s="18"/>
      <c r="V40" s="17"/>
      <c r="W40" s="18"/>
      <c r="X40" s="17"/>
      <c r="Y40" s="18"/>
      <c r="Z40" s="17"/>
      <c r="AA40" s="18"/>
      <c r="AB40" s="17"/>
      <c r="AC40" s="18"/>
      <c r="AD40" s="18"/>
      <c r="AE40" s="60">
        <f t="shared" si="14"/>
        <v>87700</v>
      </c>
      <c r="AF40" s="16">
        <f t="shared" si="15"/>
        <v>0</v>
      </c>
    </row>
    <row r="41" spans="1:32" x14ac:dyDescent="0.55000000000000004">
      <c r="A41" s="25" t="s">
        <v>44</v>
      </c>
      <c r="B41" s="24" t="s">
        <v>43</v>
      </c>
      <c r="C41" s="24"/>
      <c r="D41" s="24"/>
      <c r="E41" s="24"/>
      <c r="F41" s="24"/>
      <c r="G41" s="55">
        <v>20000</v>
      </c>
      <c r="H41" s="59"/>
      <c r="I41" s="55">
        <v>20000</v>
      </c>
      <c r="J41" s="59"/>
      <c r="K41" s="55">
        <v>20000</v>
      </c>
      <c r="L41" s="59"/>
      <c r="M41" s="55">
        <v>20000</v>
      </c>
      <c r="N41" s="59"/>
      <c r="O41" s="55">
        <v>120000</v>
      </c>
      <c r="P41" s="59"/>
      <c r="Q41" s="55">
        <v>20000</v>
      </c>
      <c r="R41" s="59"/>
      <c r="S41" s="55">
        <v>20000</v>
      </c>
      <c r="T41" s="59"/>
      <c r="U41" s="55">
        <v>20000</v>
      </c>
      <c r="V41" s="59"/>
      <c r="W41" s="55">
        <v>20000</v>
      </c>
      <c r="X41" s="59"/>
      <c r="Y41" s="55">
        <v>20000</v>
      </c>
      <c r="Z41" s="59"/>
      <c r="AA41" s="55">
        <v>20000</v>
      </c>
      <c r="AB41" s="59"/>
      <c r="AC41" s="55">
        <v>20000</v>
      </c>
      <c r="AD41" s="55"/>
      <c r="AE41" s="60">
        <f t="shared" si="14"/>
        <v>340000</v>
      </c>
      <c r="AF41" s="16">
        <f>H41+J41+L41+N41+P41+R41+T41+V41+X41+Z41+AB41+AD41</f>
        <v>0</v>
      </c>
    </row>
    <row r="42" spans="1:32" x14ac:dyDescent="0.55000000000000004">
      <c r="A42" s="23" t="s">
        <v>42</v>
      </c>
      <c r="B42" s="22"/>
      <c r="C42" s="21"/>
      <c r="D42" s="20"/>
      <c r="E42" s="20"/>
      <c r="F42" s="19"/>
      <c r="G42" s="18">
        <v>23034</v>
      </c>
      <c r="H42" s="17">
        <v>44013</v>
      </c>
      <c r="I42" s="18">
        <v>11517</v>
      </c>
      <c r="J42" s="17">
        <v>20878</v>
      </c>
      <c r="K42" s="18">
        <v>84317</v>
      </c>
      <c r="L42" s="17">
        <v>20878</v>
      </c>
      <c r="M42" s="18">
        <v>379569</v>
      </c>
      <c r="N42" s="17">
        <v>13797</v>
      </c>
      <c r="O42" s="18">
        <v>7678</v>
      </c>
      <c r="P42" s="17">
        <v>20878</v>
      </c>
      <c r="Q42" s="18">
        <v>3839</v>
      </c>
      <c r="R42" s="17">
        <v>31878</v>
      </c>
      <c r="S42" s="18">
        <v>11317</v>
      </c>
      <c r="T42" s="17"/>
      <c r="U42" s="18">
        <v>14734</v>
      </c>
      <c r="V42" s="17"/>
      <c r="W42" s="18">
        <v>12426</v>
      </c>
      <c r="X42" s="17"/>
      <c r="Y42" s="18">
        <v>6978</v>
      </c>
      <c r="Z42" s="17"/>
      <c r="AA42" s="18">
        <v>5378</v>
      </c>
      <c r="AB42" s="17"/>
      <c r="AC42" s="18">
        <v>12056</v>
      </c>
      <c r="AD42" s="18"/>
      <c r="AE42" s="60">
        <f>G42+I42+K42+M42+O42+Q42+S42+U42+W42+Y42+AA42+AC42</f>
        <v>572843</v>
      </c>
      <c r="AF42" s="16">
        <f>H42+J42+L42+N42+P42+R42+T42+V42+X42+Z42+AB42+AD42</f>
        <v>152322</v>
      </c>
    </row>
    <row r="43" spans="1:32" x14ac:dyDescent="0.55000000000000004">
      <c r="A43" s="23" t="s">
        <v>41</v>
      </c>
      <c r="B43" s="22"/>
      <c r="C43" s="21"/>
      <c r="D43" s="20"/>
      <c r="E43" s="20"/>
      <c r="F43" s="19"/>
      <c r="G43" s="18">
        <v>97818</v>
      </c>
      <c r="H43" s="17">
        <v>55524</v>
      </c>
      <c r="I43" s="18">
        <v>931125</v>
      </c>
      <c r="J43" s="17">
        <v>125740</v>
      </c>
      <c r="K43" s="18">
        <v>130626</v>
      </c>
      <c r="L43" s="17">
        <v>30486</v>
      </c>
      <c r="M43" s="18">
        <v>39661</v>
      </c>
      <c r="N43" s="17">
        <v>5762</v>
      </c>
      <c r="O43" s="18">
        <v>19351</v>
      </c>
      <c r="P43" s="17">
        <v>24491</v>
      </c>
      <c r="Q43" s="18">
        <v>67684</v>
      </c>
      <c r="R43" s="17">
        <v>71222</v>
      </c>
      <c r="S43" s="18">
        <v>80722</v>
      </c>
      <c r="T43" s="17"/>
      <c r="U43" s="18">
        <v>92152</v>
      </c>
      <c r="V43" s="17"/>
      <c r="W43" s="18">
        <v>98158</v>
      </c>
      <c r="X43" s="17"/>
      <c r="Y43" s="18">
        <v>89023</v>
      </c>
      <c r="Z43" s="17"/>
      <c r="AA43" s="18">
        <v>23282</v>
      </c>
      <c r="AB43" s="17"/>
      <c r="AC43" s="18">
        <v>8877</v>
      </c>
      <c r="AD43" s="18"/>
      <c r="AE43" s="60">
        <f t="shared" ref="AE43:AE56" si="16">G43+I43+K43+M43+O43+Q43+S43+U43+W43+Y43+AA43+AC43</f>
        <v>1678479</v>
      </c>
      <c r="AF43" s="16">
        <f t="shared" ref="AF43:AF56" si="17">H43+J43+L43+N43+P43+R43+T43+V43+X43+Z43+AB43+AD43</f>
        <v>313225</v>
      </c>
    </row>
    <row r="44" spans="1:32" x14ac:dyDescent="0.55000000000000004">
      <c r="A44" s="23" t="s">
        <v>40</v>
      </c>
      <c r="B44" s="22"/>
      <c r="C44" s="21"/>
      <c r="D44" s="20"/>
      <c r="E44" s="20"/>
      <c r="F44" s="19"/>
      <c r="G44" s="18">
        <v>32300</v>
      </c>
      <c r="H44" s="17">
        <v>33919</v>
      </c>
      <c r="I44" s="18">
        <v>24330</v>
      </c>
      <c r="J44" s="17">
        <v>27010</v>
      </c>
      <c r="K44" s="18">
        <v>27455</v>
      </c>
      <c r="L44" s="17">
        <v>17500</v>
      </c>
      <c r="M44" s="18">
        <v>0</v>
      </c>
      <c r="N44" s="17">
        <v>14670</v>
      </c>
      <c r="O44" s="18">
        <v>22480</v>
      </c>
      <c r="P44" s="17">
        <v>40170</v>
      </c>
      <c r="Q44" s="18">
        <v>49220</v>
      </c>
      <c r="R44" s="17">
        <v>44230</v>
      </c>
      <c r="S44" s="18">
        <v>32430</v>
      </c>
      <c r="T44" s="17"/>
      <c r="U44" s="18">
        <v>65880</v>
      </c>
      <c r="V44" s="17"/>
      <c r="W44" s="18">
        <v>35280</v>
      </c>
      <c r="X44" s="17"/>
      <c r="Y44" s="18">
        <v>90956</v>
      </c>
      <c r="Z44" s="17"/>
      <c r="AA44" s="18">
        <v>161850</v>
      </c>
      <c r="AB44" s="17"/>
      <c r="AC44" s="18">
        <v>95050</v>
      </c>
      <c r="AD44" s="18"/>
      <c r="AE44" s="60">
        <f t="shared" si="16"/>
        <v>637231</v>
      </c>
      <c r="AF44" s="16">
        <f t="shared" si="17"/>
        <v>177499</v>
      </c>
    </row>
    <row r="45" spans="1:32" x14ac:dyDescent="0.55000000000000004">
      <c r="A45" s="23" t="s">
        <v>39</v>
      </c>
      <c r="B45" s="22"/>
      <c r="C45" s="21"/>
      <c r="D45" s="20"/>
      <c r="E45" s="20"/>
      <c r="F45" s="19" t="s">
        <v>38</v>
      </c>
      <c r="G45" s="18">
        <v>219623</v>
      </c>
      <c r="H45" s="17">
        <v>164345</v>
      </c>
      <c r="I45" s="18">
        <v>40694</v>
      </c>
      <c r="J45" s="17">
        <v>9753</v>
      </c>
      <c r="K45" s="18">
        <v>5961</v>
      </c>
      <c r="L45" s="17">
        <v>3600</v>
      </c>
      <c r="M45" s="18">
        <v>18931</v>
      </c>
      <c r="N45" s="17">
        <v>7520</v>
      </c>
      <c r="O45" s="18">
        <v>45526</v>
      </c>
      <c r="P45" s="17">
        <v>36278</v>
      </c>
      <c r="Q45" s="18">
        <v>139924</v>
      </c>
      <c r="R45" s="17">
        <v>31831</v>
      </c>
      <c r="S45" s="18">
        <v>0</v>
      </c>
      <c r="T45" s="17"/>
      <c r="U45" s="18">
        <v>28454</v>
      </c>
      <c r="V45" s="17"/>
      <c r="W45" s="18">
        <v>62529</v>
      </c>
      <c r="X45" s="17"/>
      <c r="Y45" s="18">
        <v>49251</v>
      </c>
      <c r="Z45" s="17"/>
      <c r="AA45" s="18">
        <v>23592</v>
      </c>
      <c r="AB45" s="17"/>
      <c r="AC45" s="18">
        <v>76436</v>
      </c>
      <c r="AD45" s="18"/>
      <c r="AE45" s="60">
        <f t="shared" si="16"/>
        <v>710921</v>
      </c>
      <c r="AF45" s="16">
        <f t="shared" si="17"/>
        <v>253327</v>
      </c>
    </row>
    <row r="46" spans="1:32" x14ac:dyDescent="0.55000000000000004">
      <c r="A46" s="23" t="s">
        <v>37</v>
      </c>
      <c r="B46" s="22"/>
      <c r="C46" s="21"/>
      <c r="D46" s="20"/>
      <c r="E46" s="20"/>
      <c r="F46" s="19"/>
      <c r="G46" s="18">
        <v>0</v>
      </c>
      <c r="H46" s="17"/>
      <c r="I46" s="18">
        <v>0</v>
      </c>
      <c r="J46" s="17"/>
      <c r="K46" s="18"/>
      <c r="L46" s="17"/>
      <c r="M46" s="18">
        <v>0</v>
      </c>
      <c r="N46" s="17"/>
      <c r="O46" s="18">
        <v>0</v>
      </c>
      <c r="P46" s="17"/>
      <c r="Q46" s="18">
        <v>0</v>
      </c>
      <c r="R46" s="17"/>
      <c r="S46" s="18">
        <v>0</v>
      </c>
      <c r="T46" s="17"/>
      <c r="U46" s="18">
        <v>0</v>
      </c>
      <c r="V46" s="17"/>
      <c r="W46" s="18"/>
      <c r="X46" s="17"/>
      <c r="Y46" s="18"/>
      <c r="Z46" s="17"/>
      <c r="AA46" s="18">
        <v>0</v>
      </c>
      <c r="AB46" s="17"/>
      <c r="AC46" s="18"/>
      <c r="AD46" s="18"/>
      <c r="AE46" s="60">
        <f t="shared" si="16"/>
        <v>0</v>
      </c>
      <c r="AF46" s="16">
        <f t="shared" si="17"/>
        <v>0</v>
      </c>
    </row>
    <row r="47" spans="1:32" x14ac:dyDescent="0.55000000000000004">
      <c r="A47" s="23" t="s">
        <v>106</v>
      </c>
      <c r="B47" s="22"/>
      <c r="C47" s="21"/>
      <c r="D47" s="20"/>
      <c r="E47" s="20"/>
      <c r="F47" s="19"/>
      <c r="G47" s="18"/>
      <c r="H47" s="17">
        <v>28952</v>
      </c>
      <c r="I47" s="18"/>
      <c r="J47" s="17"/>
      <c r="K47" s="18">
        <v>16500</v>
      </c>
      <c r="L47" s="17"/>
      <c r="M47" s="18"/>
      <c r="N47" s="17"/>
      <c r="O47" s="18"/>
      <c r="P47" s="17"/>
      <c r="Q47" s="18"/>
      <c r="R47" s="17"/>
      <c r="S47" s="18"/>
      <c r="T47" s="17"/>
      <c r="U47" s="18"/>
      <c r="V47" s="17"/>
      <c r="W47" s="18"/>
      <c r="X47" s="17"/>
      <c r="Y47" s="18"/>
      <c r="Z47" s="17"/>
      <c r="AA47" s="18"/>
      <c r="AB47" s="17"/>
      <c r="AC47" s="18">
        <v>7969</v>
      </c>
      <c r="AD47" s="18"/>
      <c r="AE47" s="60"/>
      <c r="AF47" s="16"/>
    </row>
    <row r="48" spans="1:32" x14ac:dyDescent="0.55000000000000004">
      <c r="A48" s="23" t="s">
        <v>108</v>
      </c>
      <c r="B48" s="22"/>
      <c r="C48" s="21"/>
      <c r="D48" s="20"/>
      <c r="E48" s="20"/>
      <c r="F48" s="19"/>
      <c r="G48" s="18">
        <v>14185</v>
      </c>
      <c r="H48" s="17"/>
      <c r="I48" s="18">
        <v>8250</v>
      </c>
      <c r="J48" s="17"/>
      <c r="K48" s="18">
        <v>3300</v>
      </c>
      <c r="L48" s="17">
        <v>4600</v>
      </c>
      <c r="M48" s="18"/>
      <c r="N48" s="17"/>
      <c r="O48" s="18">
        <v>6200</v>
      </c>
      <c r="P48" s="17">
        <v>10455</v>
      </c>
      <c r="Q48" s="18">
        <v>67836</v>
      </c>
      <c r="R48" s="17"/>
      <c r="S48" s="18"/>
      <c r="T48" s="17"/>
      <c r="U48" s="18">
        <v>5280</v>
      </c>
      <c r="V48" s="17"/>
      <c r="W48" s="18"/>
      <c r="X48" s="17"/>
      <c r="Y48" s="18">
        <v>4400</v>
      </c>
      <c r="Z48" s="17"/>
      <c r="AA48" s="18">
        <v>9640</v>
      </c>
      <c r="AB48" s="17"/>
      <c r="AC48" s="18">
        <v>1900</v>
      </c>
      <c r="AD48" s="18"/>
      <c r="AE48" s="60"/>
      <c r="AF48" s="16"/>
    </row>
    <row r="49" spans="1:32" x14ac:dyDescent="0.55000000000000004">
      <c r="A49" s="23" t="s">
        <v>107</v>
      </c>
      <c r="B49" s="22"/>
      <c r="C49" s="21"/>
      <c r="D49" s="20"/>
      <c r="E49" s="20"/>
      <c r="F49" s="19"/>
      <c r="G49" s="18">
        <v>26040</v>
      </c>
      <c r="H49" s="17">
        <v>5480</v>
      </c>
      <c r="I49" s="18">
        <v>10000</v>
      </c>
      <c r="J49" s="17">
        <v>2500</v>
      </c>
      <c r="K49" s="18"/>
      <c r="L49" s="17"/>
      <c r="M49" s="18"/>
      <c r="N49" s="17"/>
      <c r="O49" s="18">
        <v>5600</v>
      </c>
      <c r="P49" s="17"/>
      <c r="Q49" s="18"/>
      <c r="R49" s="17"/>
      <c r="S49" s="18"/>
      <c r="T49" s="17"/>
      <c r="U49" s="18"/>
      <c r="V49" s="17"/>
      <c r="W49" s="18"/>
      <c r="X49" s="17"/>
      <c r="Y49" s="18">
        <v>10390</v>
      </c>
      <c r="Z49" s="17"/>
      <c r="AA49" s="18"/>
      <c r="AB49" s="17"/>
      <c r="AC49" s="18"/>
      <c r="AD49" s="18"/>
      <c r="AE49" s="60"/>
      <c r="AF49" s="16"/>
    </row>
    <row r="50" spans="1:32" x14ac:dyDescent="0.55000000000000004">
      <c r="A50" s="23" t="s">
        <v>36</v>
      </c>
      <c r="B50" s="22"/>
      <c r="C50" s="21"/>
      <c r="D50" s="20"/>
      <c r="E50" s="20"/>
      <c r="F50" s="19"/>
      <c r="G50" s="18">
        <v>0</v>
      </c>
      <c r="H50" s="17"/>
      <c r="I50" s="18">
        <v>0</v>
      </c>
      <c r="J50" s="17"/>
      <c r="K50" s="18">
        <v>0</v>
      </c>
      <c r="L50" s="17"/>
      <c r="M50" s="18"/>
      <c r="N50" s="17"/>
      <c r="O50" s="18">
        <v>0</v>
      </c>
      <c r="P50" s="17"/>
      <c r="Q50" s="18">
        <v>0</v>
      </c>
      <c r="R50" s="17"/>
      <c r="S50" s="18">
        <v>0</v>
      </c>
      <c r="T50" s="17"/>
      <c r="U50" s="18">
        <v>0</v>
      </c>
      <c r="V50" s="17"/>
      <c r="W50" s="18"/>
      <c r="X50" s="17"/>
      <c r="Y50" s="18"/>
      <c r="Z50" s="17"/>
      <c r="AA50" s="18"/>
      <c r="AB50" s="17"/>
      <c r="AC50" s="18"/>
      <c r="AD50" s="18"/>
      <c r="AE50" s="60">
        <f t="shared" si="16"/>
        <v>0</v>
      </c>
      <c r="AF50" s="16">
        <f t="shared" si="17"/>
        <v>0</v>
      </c>
    </row>
    <row r="51" spans="1:32" x14ac:dyDescent="0.55000000000000004">
      <c r="A51" s="23" t="s">
        <v>35</v>
      </c>
      <c r="B51" s="22"/>
      <c r="C51" s="21"/>
      <c r="D51" s="20"/>
      <c r="E51" s="20"/>
      <c r="F51" s="19"/>
      <c r="G51" s="18">
        <v>27900</v>
      </c>
      <c r="H51" s="17">
        <v>14200</v>
      </c>
      <c r="I51" s="18">
        <v>14300</v>
      </c>
      <c r="J51" s="17">
        <v>221100</v>
      </c>
      <c r="K51" s="18">
        <v>3000</v>
      </c>
      <c r="L51" s="17"/>
      <c r="M51" s="18"/>
      <c r="N51" s="17">
        <v>600</v>
      </c>
      <c r="O51" s="18"/>
      <c r="P51" s="17"/>
      <c r="Q51" s="18">
        <v>15800</v>
      </c>
      <c r="R51" s="17">
        <v>6600</v>
      </c>
      <c r="S51" s="18"/>
      <c r="T51" s="17"/>
      <c r="U51" s="18">
        <v>38500</v>
      </c>
      <c r="V51" s="17"/>
      <c r="W51" s="18">
        <v>3000</v>
      </c>
      <c r="X51" s="17"/>
      <c r="Y51" s="18"/>
      <c r="Z51" s="17"/>
      <c r="AA51" s="18">
        <v>25350</v>
      </c>
      <c r="AB51" s="17"/>
      <c r="AC51" s="18">
        <v>50100</v>
      </c>
      <c r="AD51" s="18"/>
      <c r="AE51" s="60">
        <f t="shared" si="16"/>
        <v>177950</v>
      </c>
      <c r="AF51" s="16">
        <f t="shared" si="17"/>
        <v>242500</v>
      </c>
    </row>
    <row r="52" spans="1:32" x14ac:dyDescent="0.55000000000000004">
      <c r="A52" s="74" t="s">
        <v>115</v>
      </c>
      <c r="B52" s="75"/>
      <c r="C52" s="76" t="s">
        <v>116</v>
      </c>
      <c r="D52" s="20"/>
      <c r="E52" s="20"/>
      <c r="F52" s="19"/>
      <c r="G52" s="77">
        <v>43444</v>
      </c>
      <c r="H52" s="77">
        <v>0</v>
      </c>
      <c r="I52" s="77">
        <v>0</v>
      </c>
      <c r="J52" s="78">
        <v>0</v>
      </c>
      <c r="K52" s="77">
        <v>15416</v>
      </c>
      <c r="L52" s="78">
        <v>21522</v>
      </c>
      <c r="M52" s="77">
        <v>17658</v>
      </c>
      <c r="N52" s="77">
        <v>10340</v>
      </c>
      <c r="O52" s="77">
        <v>9344</v>
      </c>
      <c r="P52" s="77">
        <v>58550</v>
      </c>
      <c r="Q52" s="77">
        <v>57244</v>
      </c>
      <c r="R52" s="77">
        <v>0</v>
      </c>
      <c r="S52" s="77">
        <v>0</v>
      </c>
      <c r="T52" s="77">
        <v>0</v>
      </c>
      <c r="U52" s="77">
        <v>37794</v>
      </c>
      <c r="V52" s="77">
        <v>0</v>
      </c>
      <c r="W52" s="77">
        <v>19872</v>
      </c>
      <c r="X52" s="77">
        <v>0</v>
      </c>
      <c r="Y52" s="77">
        <v>45757</v>
      </c>
      <c r="Z52" s="78">
        <v>0</v>
      </c>
      <c r="AA52" s="78">
        <v>22941</v>
      </c>
      <c r="AB52" s="77">
        <v>0</v>
      </c>
      <c r="AC52" s="77">
        <v>35154</v>
      </c>
      <c r="AD52" s="79"/>
      <c r="AE52" s="60">
        <f t="shared" si="16"/>
        <v>304624</v>
      </c>
      <c r="AF52" s="16">
        <f t="shared" si="17"/>
        <v>90412</v>
      </c>
    </row>
    <row r="53" spans="1:32" x14ac:dyDescent="0.55000000000000004">
      <c r="A53" s="23" t="s">
        <v>34</v>
      </c>
      <c r="B53" s="22"/>
      <c r="C53" s="21"/>
      <c r="D53" s="20"/>
      <c r="E53" s="20"/>
      <c r="F53" s="19"/>
      <c r="G53" s="18"/>
      <c r="H53" s="17">
        <v>6100</v>
      </c>
      <c r="I53" s="18"/>
      <c r="J53" s="17"/>
      <c r="K53" s="18">
        <v>232056</v>
      </c>
      <c r="L53" s="17"/>
      <c r="M53" s="18">
        <v>0</v>
      </c>
      <c r="N53" s="17"/>
      <c r="O53" s="18">
        <v>0</v>
      </c>
      <c r="P53" s="17">
        <v>152476</v>
      </c>
      <c r="Q53" s="18"/>
      <c r="R53" s="17"/>
      <c r="S53" s="18"/>
      <c r="T53" s="17"/>
      <c r="U53" s="18"/>
      <c r="V53" s="17"/>
      <c r="W53" s="18">
        <v>11880</v>
      </c>
      <c r="X53" s="17"/>
      <c r="Y53" s="18">
        <v>46266</v>
      </c>
      <c r="Z53" s="17"/>
      <c r="AA53" s="18"/>
      <c r="AB53" s="17"/>
      <c r="AC53" s="18"/>
      <c r="AD53" s="18"/>
      <c r="AE53" s="60">
        <f t="shared" si="16"/>
        <v>290202</v>
      </c>
      <c r="AF53" s="16">
        <f t="shared" si="17"/>
        <v>158576</v>
      </c>
    </row>
    <row r="54" spans="1:32" x14ac:dyDescent="0.55000000000000004">
      <c r="A54" s="23" t="s">
        <v>122</v>
      </c>
      <c r="B54" s="22"/>
      <c r="C54" s="21"/>
      <c r="D54" s="20"/>
      <c r="E54" s="20"/>
      <c r="F54" s="19"/>
      <c r="G54" s="18"/>
      <c r="H54" s="17">
        <v>47900</v>
      </c>
      <c r="I54" s="18"/>
      <c r="J54" s="17"/>
      <c r="K54" s="18"/>
      <c r="L54" s="17"/>
      <c r="M54" s="18"/>
      <c r="N54" s="17"/>
      <c r="O54" s="18"/>
      <c r="P54" s="17"/>
      <c r="Q54" s="18"/>
      <c r="R54" s="17"/>
      <c r="S54" s="18"/>
      <c r="T54" s="17"/>
      <c r="U54" s="18"/>
      <c r="V54" s="17"/>
      <c r="W54" s="18"/>
      <c r="X54" s="17"/>
      <c r="Y54" s="18"/>
      <c r="Z54" s="17"/>
      <c r="AA54" s="18"/>
      <c r="AB54" s="17"/>
      <c r="AC54" s="18"/>
      <c r="AD54" s="18"/>
      <c r="AE54" s="60"/>
      <c r="AF54" s="16"/>
    </row>
    <row r="55" spans="1:32" x14ac:dyDescent="0.55000000000000004">
      <c r="A55" s="23" t="s">
        <v>103</v>
      </c>
      <c r="B55" s="22"/>
      <c r="C55" s="21"/>
      <c r="D55" s="20"/>
      <c r="E55" s="20"/>
      <c r="F55" s="19"/>
      <c r="G55" s="18"/>
      <c r="H55" s="17">
        <v>10704</v>
      </c>
      <c r="I55" s="18">
        <v>1469</v>
      </c>
      <c r="J55" s="17">
        <v>2045</v>
      </c>
      <c r="K55" s="18">
        <v>1665</v>
      </c>
      <c r="L55" s="17">
        <v>1110</v>
      </c>
      <c r="M55" s="18"/>
      <c r="N55" s="17">
        <v>555</v>
      </c>
      <c r="O55" s="18">
        <v>1431</v>
      </c>
      <c r="P55" s="17">
        <v>4357</v>
      </c>
      <c r="Q55" s="18"/>
      <c r="R55" s="17"/>
      <c r="S55" s="18">
        <v>370</v>
      </c>
      <c r="T55" s="17"/>
      <c r="U55" s="18">
        <v>775</v>
      </c>
      <c r="V55" s="17"/>
      <c r="W55" s="18"/>
      <c r="X55" s="17"/>
      <c r="Y55" s="18">
        <v>370</v>
      </c>
      <c r="Z55" s="17"/>
      <c r="AA55" s="18">
        <v>185</v>
      </c>
      <c r="AB55" s="17"/>
      <c r="AC55" s="18">
        <v>1050</v>
      </c>
      <c r="AD55" s="18"/>
      <c r="AE55" s="60">
        <f t="shared" si="16"/>
        <v>7315</v>
      </c>
      <c r="AF55" s="16">
        <f t="shared" si="17"/>
        <v>18771</v>
      </c>
    </row>
    <row r="56" spans="1:32" x14ac:dyDescent="0.55000000000000004">
      <c r="A56" s="23" t="s">
        <v>33</v>
      </c>
      <c r="B56" s="22"/>
      <c r="C56" s="21"/>
      <c r="D56" s="20"/>
      <c r="E56" s="20"/>
      <c r="F56" s="19" t="s">
        <v>109</v>
      </c>
      <c r="G56" s="18">
        <v>371274</v>
      </c>
      <c r="H56" s="17">
        <v>191910</v>
      </c>
      <c r="I56" s="18">
        <v>202739</v>
      </c>
      <c r="J56" s="17">
        <v>187347</v>
      </c>
      <c r="K56" s="18">
        <v>205541</v>
      </c>
      <c r="L56" s="17">
        <v>120813</v>
      </c>
      <c r="M56" s="18">
        <v>37713</v>
      </c>
      <c r="N56" s="17">
        <v>102132</v>
      </c>
      <c r="O56" s="18">
        <v>136696</v>
      </c>
      <c r="P56" s="17">
        <v>33490</v>
      </c>
      <c r="Q56" s="18">
        <v>134400</v>
      </c>
      <c r="R56" s="17">
        <v>187612</v>
      </c>
      <c r="S56" s="18">
        <v>94218</v>
      </c>
      <c r="T56" s="17"/>
      <c r="U56" s="18">
        <v>113590</v>
      </c>
      <c r="V56" s="17"/>
      <c r="W56" s="18">
        <v>159544</v>
      </c>
      <c r="X56" s="17"/>
      <c r="Y56" s="18">
        <v>81983</v>
      </c>
      <c r="Z56" s="17"/>
      <c r="AA56" s="18">
        <v>168469</v>
      </c>
      <c r="AB56" s="17"/>
      <c r="AC56" s="18">
        <v>321251</v>
      </c>
      <c r="AD56" s="18"/>
      <c r="AE56" s="60">
        <f t="shared" si="16"/>
        <v>2027418</v>
      </c>
      <c r="AF56" s="16">
        <f t="shared" si="17"/>
        <v>823304</v>
      </c>
    </row>
    <row r="57" spans="1:32" x14ac:dyDescent="0.55000000000000004">
      <c r="A57" s="23" t="s">
        <v>110</v>
      </c>
      <c r="B57" s="22"/>
      <c r="C57" s="21"/>
      <c r="D57" s="20"/>
      <c r="E57" s="20"/>
      <c r="F57" s="19"/>
      <c r="G57" s="18"/>
      <c r="H57" s="17"/>
      <c r="I57" s="18"/>
      <c r="J57" s="17"/>
      <c r="K57" s="18"/>
      <c r="L57" s="17"/>
      <c r="M57" s="18"/>
      <c r="N57" s="17"/>
      <c r="O57" s="18"/>
      <c r="P57" s="17"/>
      <c r="Q57" s="18"/>
      <c r="R57" s="17"/>
      <c r="S57" s="18">
        <v>27640</v>
      </c>
      <c r="T57" s="17"/>
      <c r="U57" s="18"/>
      <c r="V57" s="17"/>
      <c r="W57" s="18"/>
      <c r="X57" s="17"/>
      <c r="Y57" s="18"/>
      <c r="Z57" s="17"/>
      <c r="AA57" s="18"/>
      <c r="AB57" s="17"/>
      <c r="AC57" s="18"/>
      <c r="AD57" s="18"/>
      <c r="AE57" s="72"/>
      <c r="AF57" s="73"/>
    </row>
    <row r="58" spans="1:32" x14ac:dyDescent="0.55000000000000004">
      <c r="A58" s="65"/>
      <c r="B58" s="66" t="s">
        <v>32</v>
      </c>
      <c r="C58" s="68"/>
      <c r="D58" s="69"/>
      <c r="E58" s="69"/>
      <c r="F58" s="70"/>
      <c r="G58" s="71">
        <f t="shared" ref="G58:AF58" si="18">SUM(G38:G56)</f>
        <v>964324</v>
      </c>
      <c r="H58" s="71">
        <f t="shared" si="18"/>
        <v>625047</v>
      </c>
      <c r="I58" s="71">
        <f t="shared" si="18"/>
        <v>1505434</v>
      </c>
      <c r="J58" s="71">
        <f t="shared" si="18"/>
        <v>631373</v>
      </c>
      <c r="K58" s="71">
        <f t="shared" si="18"/>
        <v>851047</v>
      </c>
      <c r="L58" s="71">
        <f t="shared" si="18"/>
        <v>220509</v>
      </c>
      <c r="M58" s="71">
        <f t="shared" si="18"/>
        <v>558742</v>
      </c>
      <c r="N58" s="71">
        <f t="shared" si="18"/>
        <v>182876</v>
      </c>
      <c r="O58" s="71">
        <f t="shared" si="18"/>
        <v>401016</v>
      </c>
      <c r="P58" s="71">
        <f t="shared" si="18"/>
        <v>435145</v>
      </c>
      <c r="Q58" s="71">
        <f t="shared" si="18"/>
        <v>579157</v>
      </c>
      <c r="R58" s="71">
        <f t="shared" si="18"/>
        <v>395373</v>
      </c>
      <c r="S58" s="71">
        <f t="shared" si="18"/>
        <v>373967</v>
      </c>
      <c r="T58" s="71">
        <f t="shared" si="18"/>
        <v>0</v>
      </c>
      <c r="U58" s="71">
        <f t="shared" si="18"/>
        <v>440369</v>
      </c>
      <c r="V58" s="71">
        <f t="shared" si="18"/>
        <v>0</v>
      </c>
      <c r="W58" s="71">
        <f t="shared" si="18"/>
        <v>445899</v>
      </c>
      <c r="X58" s="71">
        <f t="shared" si="18"/>
        <v>0</v>
      </c>
      <c r="Y58" s="71">
        <f t="shared" si="18"/>
        <v>468584</v>
      </c>
      <c r="Z58" s="71">
        <f t="shared" si="18"/>
        <v>0</v>
      </c>
      <c r="AA58" s="71">
        <f t="shared" si="18"/>
        <v>519397</v>
      </c>
      <c r="AB58" s="71">
        <f t="shared" si="18"/>
        <v>0</v>
      </c>
      <c r="AC58" s="71">
        <f t="shared" si="18"/>
        <v>691553</v>
      </c>
      <c r="AD58" s="71">
        <f t="shared" si="18"/>
        <v>0</v>
      </c>
      <c r="AE58" s="71">
        <f t="shared" si="18"/>
        <v>7601999</v>
      </c>
      <c r="AF58" s="71">
        <f t="shared" si="18"/>
        <v>2390436</v>
      </c>
    </row>
    <row r="59" spans="1:32" x14ac:dyDescent="0.55000000000000004">
      <c r="A59" s="65" t="s">
        <v>31</v>
      </c>
      <c r="B59" s="66"/>
      <c r="C59" s="68"/>
      <c r="D59" s="69"/>
      <c r="E59" s="69"/>
      <c r="F59" s="70"/>
      <c r="G59" s="71">
        <f t="shared" ref="G59:AF59" si="19">G14+G19+G23+G27+G31+G37+G58</f>
        <v>2745324</v>
      </c>
      <c r="H59" s="71">
        <f t="shared" si="19"/>
        <v>1739854</v>
      </c>
      <c r="I59" s="71">
        <f t="shared" si="19"/>
        <v>2939604</v>
      </c>
      <c r="J59" s="71">
        <f t="shared" si="19"/>
        <v>2100967</v>
      </c>
      <c r="K59" s="71">
        <f t="shared" si="19"/>
        <v>1868460</v>
      </c>
      <c r="L59" s="71">
        <f t="shared" si="19"/>
        <v>1193402</v>
      </c>
      <c r="M59" s="71">
        <f t="shared" si="19"/>
        <v>2216191</v>
      </c>
      <c r="N59" s="71">
        <f t="shared" si="19"/>
        <v>2269743</v>
      </c>
      <c r="O59" s="71">
        <f t="shared" si="19"/>
        <v>1326924</v>
      </c>
      <c r="P59" s="71">
        <f t="shared" si="19"/>
        <v>2104683</v>
      </c>
      <c r="Q59" s="71">
        <f t="shared" si="19"/>
        <v>1413919</v>
      </c>
      <c r="R59" s="71">
        <f t="shared" si="19"/>
        <v>872741</v>
      </c>
      <c r="S59" s="71">
        <f t="shared" si="19"/>
        <v>1844076</v>
      </c>
      <c r="T59" s="71">
        <f t="shared" si="19"/>
        <v>58590</v>
      </c>
      <c r="U59" s="71">
        <f t="shared" si="19"/>
        <v>1875075</v>
      </c>
      <c r="V59" s="71">
        <f t="shared" si="19"/>
        <v>0</v>
      </c>
      <c r="W59" s="71">
        <f t="shared" si="19"/>
        <v>1504972</v>
      </c>
      <c r="X59" s="71">
        <f t="shared" si="19"/>
        <v>0</v>
      </c>
      <c r="Y59" s="71">
        <f t="shared" si="19"/>
        <v>1678774</v>
      </c>
      <c r="Z59" s="71">
        <f t="shared" si="19"/>
        <v>0</v>
      </c>
      <c r="AA59" s="71">
        <f t="shared" si="19"/>
        <v>1783880</v>
      </c>
      <c r="AB59" s="71">
        <f t="shared" si="19"/>
        <v>0</v>
      </c>
      <c r="AC59" s="71">
        <f t="shared" si="19"/>
        <v>1583335</v>
      </c>
      <c r="AD59" s="71">
        <f t="shared" si="19"/>
        <v>0</v>
      </c>
      <c r="AE59" s="71">
        <f t="shared" si="19"/>
        <v>22249779</v>
      </c>
      <c r="AF59" s="71">
        <f t="shared" si="19"/>
        <v>9945691</v>
      </c>
    </row>
    <row r="60" spans="1:32" x14ac:dyDescent="0.55000000000000004">
      <c r="A60" s="87" t="s">
        <v>104</v>
      </c>
      <c r="B60" s="87"/>
      <c r="C60" s="88"/>
      <c r="D60" s="89"/>
      <c r="E60" s="89"/>
      <c r="F60" s="90"/>
      <c r="G60" s="91">
        <f t="shared" ref="G60:AF60" si="20">G7+G13</f>
        <v>2334787</v>
      </c>
      <c r="H60" s="91">
        <f t="shared" si="20"/>
        <v>1746811</v>
      </c>
      <c r="I60" s="91">
        <f t="shared" si="20"/>
        <v>2414854</v>
      </c>
      <c r="J60" s="91">
        <f t="shared" si="20"/>
        <v>2478434</v>
      </c>
      <c r="K60" s="91">
        <f t="shared" si="20"/>
        <v>1675479</v>
      </c>
      <c r="L60" s="91">
        <f t="shared" si="20"/>
        <v>1732881</v>
      </c>
      <c r="M60" s="91">
        <f t="shared" si="20"/>
        <v>1413691</v>
      </c>
      <c r="N60" s="91">
        <f t="shared" si="20"/>
        <v>1490807</v>
      </c>
      <c r="O60" s="91">
        <f t="shared" si="20"/>
        <v>2372595</v>
      </c>
      <c r="P60" s="91">
        <f t="shared" si="20"/>
        <v>1623803</v>
      </c>
      <c r="Q60" s="91">
        <f t="shared" si="20"/>
        <v>2937289</v>
      </c>
      <c r="R60" s="91">
        <f t="shared" si="20"/>
        <v>2371271</v>
      </c>
      <c r="S60" s="91">
        <f t="shared" si="20"/>
        <v>2495205</v>
      </c>
      <c r="T60" s="91">
        <f t="shared" si="20"/>
        <v>0</v>
      </c>
      <c r="U60" s="91">
        <f t="shared" si="20"/>
        <v>2539788</v>
      </c>
      <c r="V60" s="91">
        <f t="shared" si="20"/>
        <v>0</v>
      </c>
      <c r="W60" s="91">
        <f t="shared" si="20"/>
        <v>2064035</v>
      </c>
      <c r="X60" s="91">
        <f t="shared" si="20"/>
        <v>0</v>
      </c>
      <c r="Y60" s="91">
        <f t="shared" si="20"/>
        <v>1641829</v>
      </c>
      <c r="Z60" s="91">
        <f t="shared" si="20"/>
        <v>0</v>
      </c>
      <c r="AA60" s="91">
        <f t="shared" si="20"/>
        <v>1652566</v>
      </c>
      <c r="AB60" s="91">
        <f t="shared" si="20"/>
        <v>0</v>
      </c>
      <c r="AC60" s="91">
        <f t="shared" si="20"/>
        <v>2284598</v>
      </c>
      <c r="AD60" s="91">
        <f t="shared" si="20"/>
        <v>0</v>
      </c>
      <c r="AE60" s="91">
        <f t="shared" si="20"/>
        <v>25505147</v>
      </c>
      <c r="AF60" s="91">
        <f t="shared" si="20"/>
        <v>11312767</v>
      </c>
    </row>
    <row r="61" spans="1:32" x14ac:dyDescent="0.55000000000000004">
      <c r="A61" s="87" t="s">
        <v>105</v>
      </c>
      <c r="B61" s="87"/>
      <c r="C61" s="88"/>
      <c r="D61" s="89"/>
      <c r="E61" s="89"/>
      <c r="F61" s="90"/>
      <c r="G61" s="91">
        <f t="shared" ref="G61:AF61" si="21">G60-G59</f>
        <v>-410537</v>
      </c>
      <c r="H61" s="91">
        <f t="shared" si="21"/>
        <v>6957</v>
      </c>
      <c r="I61" s="91">
        <f t="shared" si="21"/>
        <v>-524750</v>
      </c>
      <c r="J61" s="91">
        <f t="shared" si="21"/>
        <v>377467</v>
      </c>
      <c r="K61" s="91">
        <f t="shared" si="21"/>
        <v>-192981</v>
      </c>
      <c r="L61" s="91">
        <f t="shared" si="21"/>
        <v>539479</v>
      </c>
      <c r="M61" s="91">
        <f t="shared" si="21"/>
        <v>-802500</v>
      </c>
      <c r="N61" s="91">
        <f t="shared" si="21"/>
        <v>-778936</v>
      </c>
      <c r="O61" s="91">
        <f t="shared" si="21"/>
        <v>1045671</v>
      </c>
      <c r="P61" s="91">
        <f t="shared" si="21"/>
        <v>-480880</v>
      </c>
      <c r="Q61" s="91">
        <f t="shared" si="21"/>
        <v>1523370</v>
      </c>
      <c r="R61" s="91">
        <f t="shared" si="21"/>
        <v>1498530</v>
      </c>
      <c r="S61" s="91">
        <f t="shared" si="21"/>
        <v>651129</v>
      </c>
      <c r="T61" s="91">
        <f t="shared" si="21"/>
        <v>-58590</v>
      </c>
      <c r="U61" s="91">
        <f t="shared" si="21"/>
        <v>664713</v>
      </c>
      <c r="V61" s="91">
        <f t="shared" si="21"/>
        <v>0</v>
      </c>
      <c r="W61" s="91">
        <f t="shared" si="21"/>
        <v>559063</v>
      </c>
      <c r="X61" s="91">
        <f t="shared" si="21"/>
        <v>0</v>
      </c>
      <c r="Y61" s="91">
        <f t="shared" si="21"/>
        <v>-36945</v>
      </c>
      <c r="Z61" s="91">
        <f t="shared" si="21"/>
        <v>0</v>
      </c>
      <c r="AA61" s="91">
        <f t="shared" si="21"/>
        <v>-131314</v>
      </c>
      <c r="AB61" s="91">
        <f t="shared" si="21"/>
        <v>0</v>
      </c>
      <c r="AC61" s="91">
        <f t="shared" si="21"/>
        <v>701263</v>
      </c>
      <c r="AD61" s="91">
        <f t="shared" si="21"/>
        <v>0</v>
      </c>
      <c r="AE61" s="91">
        <f t="shared" si="21"/>
        <v>3255368</v>
      </c>
      <c r="AF61" s="91">
        <f t="shared" si="21"/>
        <v>1367076</v>
      </c>
    </row>
    <row r="62" spans="1:32" x14ac:dyDescent="0.55000000000000004">
      <c r="A62" s="87" t="s">
        <v>117</v>
      </c>
      <c r="B62" s="87"/>
      <c r="C62" s="88"/>
      <c r="D62" s="89"/>
      <c r="E62" s="89"/>
      <c r="F62" s="90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</row>
    <row r="63" spans="1:32" x14ac:dyDescent="0.55000000000000004">
      <c r="A63" s="87" t="s">
        <v>118</v>
      </c>
      <c r="B63" s="87"/>
      <c r="C63" s="88"/>
      <c r="D63" s="89"/>
      <c r="E63" s="89"/>
      <c r="F63" s="90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</row>
    <row r="64" spans="1:32" x14ac:dyDescent="0.55000000000000004">
      <c r="A64" s="87" t="s">
        <v>119</v>
      </c>
      <c r="B64" s="87"/>
      <c r="C64" s="88"/>
      <c r="D64" s="89"/>
      <c r="E64" s="89"/>
      <c r="F64" s="90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</row>
    <row r="65" spans="1:32" x14ac:dyDescent="0.55000000000000004">
      <c r="A65" s="87" t="s">
        <v>120</v>
      </c>
      <c r="B65" s="87"/>
      <c r="C65" s="88"/>
      <c r="D65" s="89"/>
      <c r="E65" s="89"/>
      <c r="F65" s="90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</row>
    <row r="66" spans="1:32" ht="18.5" thickBot="1" x14ac:dyDescent="0.6">
      <c r="A66" s="80" t="s">
        <v>30</v>
      </c>
      <c r="B66" s="81" t="s">
        <v>29</v>
      </c>
      <c r="C66" s="82" t="s">
        <v>28</v>
      </c>
      <c r="D66" s="81" t="s">
        <v>27</v>
      </c>
      <c r="E66" s="81"/>
      <c r="F66" s="83" t="s">
        <v>26</v>
      </c>
      <c r="G66" s="84" t="s">
        <v>25</v>
      </c>
      <c r="H66" s="85" t="s">
        <v>24</v>
      </c>
      <c r="I66" s="84" t="s">
        <v>23</v>
      </c>
      <c r="J66" s="85" t="s">
        <v>22</v>
      </c>
      <c r="K66" s="84" t="s">
        <v>21</v>
      </c>
      <c r="L66" s="85" t="s">
        <v>20</v>
      </c>
      <c r="M66" s="84" t="s">
        <v>19</v>
      </c>
      <c r="N66" s="85" t="s">
        <v>18</v>
      </c>
      <c r="O66" s="84" t="s">
        <v>17</v>
      </c>
      <c r="P66" s="85" t="s">
        <v>16</v>
      </c>
      <c r="Q66" s="84" t="s">
        <v>15</v>
      </c>
      <c r="R66" s="85" t="s">
        <v>14</v>
      </c>
      <c r="S66" s="84" t="s">
        <v>13</v>
      </c>
      <c r="T66" s="85" t="s">
        <v>12</v>
      </c>
      <c r="U66" s="84" t="s">
        <v>11</v>
      </c>
      <c r="V66" s="85" t="s">
        <v>10</v>
      </c>
      <c r="W66" s="84" t="s">
        <v>9</v>
      </c>
      <c r="X66" s="85" t="s">
        <v>8</v>
      </c>
      <c r="Y66" s="84" t="s">
        <v>7</v>
      </c>
      <c r="Z66" s="85" t="s">
        <v>6</v>
      </c>
      <c r="AA66" s="84" t="s">
        <v>5</v>
      </c>
      <c r="AB66" s="85" t="s">
        <v>4</v>
      </c>
      <c r="AC66" s="84" t="s">
        <v>3</v>
      </c>
      <c r="AD66" s="85" t="s">
        <v>2</v>
      </c>
      <c r="AE66" s="84" t="s">
        <v>1</v>
      </c>
      <c r="AF66" s="86" t="s">
        <v>0</v>
      </c>
    </row>
    <row r="67" spans="1:32" x14ac:dyDescent="0.55000000000000004">
      <c r="C67" s="11"/>
      <c r="D67" s="10"/>
      <c r="E67" s="10"/>
      <c r="F67" s="9"/>
      <c r="G67" s="7"/>
      <c r="H67" s="7"/>
      <c r="I67" s="7"/>
      <c r="J67" s="7"/>
      <c r="K67" s="7"/>
      <c r="L67" s="7"/>
      <c r="M67" s="7"/>
      <c r="N67" s="8"/>
      <c r="O67" s="7"/>
      <c r="P67" s="8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8"/>
      <c r="AE67" s="6"/>
      <c r="AF67" s="12"/>
    </row>
    <row r="68" spans="1:32" x14ac:dyDescent="0.55000000000000004">
      <c r="C68" s="11"/>
      <c r="D68" s="10"/>
      <c r="E68" s="10"/>
      <c r="F68" s="9"/>
      <c r="G68" s="7"/>
      <c r="H68" s="7"/>
      <c r="I68" s="7"/>
      <c r="J68" s="7"/>
      <c r="K68" s="7"/>
      <c r="L68" s="7"/>
      <c r="M68" s="7"/>
      <c r="N68" s="8"/>
      <c r="O68" s="7"/>
      <c r="P68" s="8"/>
      <c r="Q68" s="7"/>
      <c r="R68" s="7"/>
      <c r="S68" s="7"/>
      <c r="T68" s="7"/>
      <c r="U68" s="7"/>
      <c r="V68" s="7"/>
      <c r="W68" s="7"/>
      <c r="X68" s="7"/>
      <c r="Y68" s="7"/>
      <c r="Z68" s="7"/>
      <c r="AA68" s="6"/>
      <c r="AB68" s="6"/>
      <c r="AC68" s="5"/>
      <c r="AD68" s="4"/>
    </row>
    <row r="69" spans="1:32" x14ac:dyDescent="0.55000000000000004">
      <c r="C69" s="11"/>
      <c r="D69" s="10"/>
      <c r="E69" s="10"/>
      <c r="F69" s="9"/>
      <c r="G69" s="7"/>
      <c r="H69" s="7"/>
      <c r="I69" s="7"/>
      <c r="J69" s="7"/>
      <c r="K69" s="7"/>
      <c r="L69" s="7"/>
      <c r="M69" s="7"/>
      <c r="N69" s="8"/>
      <c r="O69" s="7"/>
      <c r="P69" s="8"/>
      <c r="Q69" s="7"/>
      <c r="R69" s="7"/>
      <c r="S69" s="7"/>
      <c r="T69" s="7"/>
      <c r="U69" s="7"/>
      <c r="V69" s="7"/>
      <c r="W69" s="7"/>
      <c r="X69" s="7"/>
      <c r="Y69" s="7"/>
      <c r="Z69" s="7"/>
      <c r="AA69" s="6"/>
      <c r="AB69" s="6"/>
      <c r="AC69" s="5"/>
      <c r="AD69" s="4"/>
    </row>
    <row r="70" spans="1:32" x14ac:dyDescent="0.55000000000000004">
      <c r="C70" s="11"/>
      <c r="D70" s="10"/>
      <c r="E70" s="10"/>
      <c r="F70" s="9"/>
      <c r="G70" s="7"/>
      <c r="H70" s="7"/>
      <c r="I70" s="7"/>
      <c r="J70" s="7"/>
      <c r="K70" s="7"/>
      <c r="L70" s="7"/>
      <c r="M70" s="7"/>
      <c r="N70" s="8"/>
      <c r="O70" s="7"/>
      <c r="P70" s="8"/>
      <c r="Q70" s="7"/>
      <c r="R70" s="7"/>
      <c r="S70" s="7"/>
      <c r="T70" s="7"/>
      <c r="U70" s="7"/>
      <c r="V70" s="7"/>
      <c r="W70" s="7"/>
      <c r="X70" s="7"/>
      <c r="Y70" s="7"/>
      <c r="Z70" s="7"/>
      <c r="AA70" s="6"/>
      <c r="AB70" s="6"/>
      <c r="AC70" s="5"/>
      <c r="AD70" s="4"/>
    </row>
    <row r="71" spans="1:32" x14ac:dyDescent="0.55000000000000004">
      <c r="C71" s="11"/>
      <c r="D71" s="10"/>
      <c r="E71" s="10"/>
      <c r="F71" s="9"/>
      <c r="G71" s="7"/>
      <c r="H71" s="7"/>
      <c r="I71" s="7"/>
      <c r="J71" s="7"/>
      <c r="K71" s="7"/>
      <c r="L71" s="7"/>
      <c r="M71" s="7"/>
      <c r="N71" s="8"/>
      <c r="O71" s="7"/>
      <c r="P71" s="8"/>
      <c r="Q71" s="7"/>
      <c r="R71" s="7"/>
      <c r="S71" s="7"/>
      <c r="T71" s="7"/>
      <c r="U71" s="7"/>
      <c r="V71" s="7"/>
      <c r="W71" s="7"/>
      <c r="X71" s="7"/>
      <c r="Y71" s="7"/>
      <c r="Z71" s="7"/>
      <c r="AA71" s="6"/>
      <c r="AB71" s="6"/>
      <c r="AC71" s="5"/>
      <c r="AD71" s="4"/>
    </row>
    <row r="72" spans="1:32" x14ac:dyDescent="0.55000000000000004">
      <c r="C72" s="11"/>
      <c r="D72" s="10"/>
      <c r="E72" s="10"/>
      <c r="F72" s="9"/>
      <c r="G72" s="7"/>
      <c r="H72" s="7"/>
      <c r="I72" s="7"/>
      <c r="J72" s="7"/>
      <c r="K72" s="7"/>
      <c r="L72" s="7"/>
      <c r="M72" s="7"/>
      <c r="N72" s="8"/>
      <c r="O72" s="7"/>
      <c r="P72" s="8"/>
      <c r="Q72" s="7"/>
      <c r="R72" s="7"/>
      <c r="S72" s="7"/>
      <c r="T72" s="7"/>
      <c r="U72" s="7"/>
      <c r="V72" s="7"/>
      <c r="W72" s="7"/>
      <c r="X72" s="7"/>
      <c r="Y72" s="7"/>
      <c r="Z72" s="7"/>
      <c r="AA72" s="6"/>
      <c r="AB72" s="6"/>
      <c r="AC72" s="5"/>
      <c r="AD72" s="4"/>
    </row>
    <row r="73" spans="1:32" x14ac:dyDescent="0.55000000000000004">
      <c r="C73" s="11"/>
      <c r="D73" s="10"/>
      <c r="E73" s="10"/>
      <c r="F73" s="9"/>
      <c r="G73" s="7"/>
      <c r="H73" s="7"/>
      <c r="I73" s="7"/>
      <c r="J73" s="7"/>
      <c r="K73" s="7"/>
      <c r="L73" s="7"/>
      <c r="M73" s="7"/>
      <c r="N73" s="8"/>
      <c r="O73" s="7"/>
      <c r="P73" s="8"/>
      <c r="Q73" s="7"/>
      <c r="R73" s="7"/>
      <c r="S73" s="7"/>
      <c r="T73" s="7"/>
      <c r="U73" s="7"/>
      <c r="V73" s="7"/>
      <c r="W73" s="7"/>
      <c r="X73" s="7"/>
      <c r="Y73" s="7"/>
      <c r="Z73" s="7"/>
      <c r="AA73" s="6"/>
      <c r="AB73" s="6"/>
      <c r="AC73" s="5"/>
      <c r="AD73" s="4"/>
    </row>
  </sheetData>
  <mergeCells count="1">
    <mergeCell ref="A1:B1"/>
  </mergeCells>
  <phoneticPr fontId="5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71FE84B8A90749B683D9E26D34C37E" ma:contentTypeVersion="1" ma:contentTypeDescription="新しいドキュメントを作成します。" ma:contentTypeScope="" ma:versionID="a4964cc61d1d062e73e94b28c05349c7">
  <xsd:schema xmlns:xsd="http://www.w3.org/2001/XMLSchema" xmlns:xs="http://www.w3.org/2001/XMLSchema" xmlns:p="http://schemas.microsoft.com/office/2006/metadata/properties" xmlns:ns3="e2a0031b-9df7-4ea1-81ad-e61783bc690b" targetNamespace="http://schemas.microsoft.com/office/2006/metadata/properties" ma:root="true" ma:fieldsID="b83936f019181aa992a898519c5fdcd1" ns3:_="">
    <xsd:import namespace="e2a0031b-9df7-4ea1-81ad-e61783bc690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0031b-9df7-4ea1-81ad-e61783bc690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95CCB0-7310-4E39-8820-AC5220E09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0031b-9df7-4ea1-81ad-e61783bc6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18C174-4B8B-43B8-BB14-11CB2C919B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84F4DF-D9B1-415B-9575-1E6EE5842472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2a0031b-9df7-4ea1-81ad-e61783bc690b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2025-02-08T10:32:30Z</dcterms:created>
  <dcterms:modified xsi:type="dcterms:W3CDTF">2026-06-06T04:37:09Z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0x0101003171FE84B8A90749B683D9E26D34C37E</vt:lpwstr>
  </property>
</Properties>
</file>